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00000000-0000-0000-0000-000000000000}"/>
  <workbookPr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JUDO 2025\QUALIFICAZIONE COPPA ITALIA A2\"/>
    </mc:Choice>
  </mc:AlternateContent>
  <xr:revisionPtr revIDLastSave="0" documentId="13_ncr:1_{B468F501-F648-4538-A135-340521F8648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SCHILE" sheetId="2" r:id="rId1"/>
    <sheet name="FEMMINILE" sheetId="3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3" l="1"/>
  <c r="F10" i="3"/>
  <c r="I10" i="3"/>
  <c r="J10" i="3"/>
  <c r="K10" i="3"/>
  <c r="N9" i="2"/>
  <c r="H4" i="3"/>
  <c r="N4" i="3"/>
  <c r="D4" i="3"/>
  <c r="J39" i="3"/>
  <c r="J78" i="3" s="1"/>
  <c r="B39" i="3"/>
  <c r="B78" i="3" s="1"/>
  <c r="L9" i="3"/>
  <c r="E5" i="2"/>
  <c r="D5" i="3"/>
  <c r="I5" i="2"/>
  <c r="H5" i="3" s="1"/>
  <c r="G10" i="3" s="1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B78" i="2"/>
  <c r="K78" i="2"/>
  <c r="J10" i="2"/>
  <c r="L10" i="2"/>
  <c r="M10" i="2"/>
  <c r="F10" i="2"/>
  <c r="K10" i="2"/>
  <c r="G10" i="2"/>
  <c r="D10" i="2"/>
  <c r="D10" i="3"/>
  <c r="I10" i="2" l="1"/>
  <c r="E10" i="2"/>
  <c r="H10" i="2"/>
  <c r="H10" i="3"/>
  <c r="L10" i="3"/>
  <c r="E7" i="3"/>
  <c r="B10" i="3"/>
  <c r="J7" i="3"/>
  <c r="K7" i="3"/>
  <c r="F7" i="3"/>
  <c r="G7" i="3"/>
  <c r="D7" i="3"/>
  <c r="H7" i="3"/>
  <c r="I7" i="3"/>
  <c r="B9" i="3"/>
  <c r="H7" i="2"/>
  <c r="F7" i="2"/>
  <c r="B10" i="2"/>
  <c r="K7" i="2"/>
  <c r="B9" i="2"/>
  <c r="D7" i="2"/>
  <c r="G7" i="2"/>
  <c r="J7" i="2"/>
  <c r="M7" i="2"/>
  <c r="I7" i="2"/>
  <c r="E7" i="2"/>
  <c r="L7" i="2"/>
  <c r="N10" i="2" l="1"/>
</calcChain>
</file>

<file path=xl/sharedStrings.xml><?xml version="1.0" encoding="utf-8"?>
<sst xmlns="http://schemas.openxmlformats.org/spreadsheetml/2006/main" count="358" uniqueCount="225">
  <si>
    <t>GRADO</t>
  </si>
  <si>
    <t>DENOMINAZIONE SOCIETA'</t>
  </si>
  <si>
    <t xml:space="preserve">NB: gli Atleti del presente elenco hanno preso parte alla fase regionale previa verifica della documentazione come previsto dall'Art.2 comma 3 del Programma dell'Attività Federale. </t>
  </si>
  <si>
    <t>DATA:</t>
  </si>
  <si>
    <t>MASCHILE</t>
  </si>
  <si>
    <t>CODICE SOCIETA'</t>
  </si>
  <si>
    <t>QUALIFICAZIONE PER:</t>
  </si>
  <si>
    <t>Categorie di Peso:</t>
  </si>
  <si>
    <t>CATEG. DI PESO</t>
  </si>
  <si>
    <t>DATA DI NASCITA</t>
  </si>
  <si>
    <t>Il Vice Presidente di Settore</t>
  </si>
  <si>
    <t>TOTALI</t>
  </si>
  <si>
    <t>FEMMINILE</t>
  </si>
  <si>
    <t>CLASSE:</t>
  </si>
  <si>
    <t>LUOGO:</t>
  </si>
  <si>
    <t xml:space="preserve">ALLA FIJLKAM-AREA SPORTIVA </t>
  </si>
  <si>
    <t>NOME</t>
  </si>
  <si>
    <t>COGNOME</t>
  </si>
  <si>
    <t>SENIORES</t>
  </si>
  <si>
    <t>JUNIORES</t>
  </si>
  <si>
    <t>UNDER 23</t>
  </si>
  <si>
    <t>CADETTI</t>
  </si>
  <si>
    <t>JU/SE</t>
  </si>
  <si>
    <t>CAMPIONATI ITALIANI</t>
  </si>
  <si>
    <t>COPPA ITALIA</t>
  </si>
  <si>
    <t>A SQUADRE</t>
  </si>
  <si>
    <t>ESORDIENTI B</t>
  </si>
  <si>
    <t>ZONA:</t>
  </si>
  <si>
    <t>(e-mail: judo.nazionale@fijlkam.it )</t>
  </si>
  <si>
    <t>Il Presidente di Giuria Coordinatore</t>
  </si>
  <si>
    <t>n partecipanti</t>
  </si>
  <si>
    <t>qualificati</t>
  </si>
  <si>
    <t>esordienti/cadetti</t>
  </si>
  <si>
    <t>senior/junior</t>
  </si>
  <si>
    <t>CAMPANIA - MOLISE</t>
  </si>
  <si>
    <t>SABRINA</t>
  </si>
  <si>
    <t>48</t>
  </si>
  <si>
    <t>52</t>
  </si>
  <si>
    <t>57</t>
  </si>
  <si>
    <t>QUALIFICATE DI DIRITTO</t>
  </si>
  <si>
    <t>60</t>
  </si>
  <si>
    <t>ANDREA</t>
  </si>
  <si>
    <t>ANTONIO</t>
  </si>
  <si>
    <t>MAR</t>
  </si>
  <si>
    <t>NERA</t>
  </si>
  <si>
    <t>66</t>
  </si>
  <si>
    <t>GIORGIO</t>
  </si>
  <si>
    <t>GIUSEPPE</t>
  </si>
  <si>
    <t>73</t>
  </si>
  <si>
    <t>FRANCESCO</t>
  </si>
  <si>
    <t>CHRISTIAN</t>
  </si>
  <si>
    <t>81</t>
  </si>
  <si>
    <t>90</t>
  </si>
  <si>
    <t xml:space="preserve">VECCIA </t>
  </si>
  <si>
    <t>ERNESTO</t>
  </si>
  <si>
    <t>100</t>
  </si>
  <si>
    <t>DOMINIQUE</t>
  </si>
  <si>
    <t>15CE4044</t>
  </si>
  <si>
    <t>15CE3640</t>
  </si>
  <si>
    <t>15NA1418</t>
  </si>
  <si>
    <t>15NA3536</t>
  </si>
  <si>
    <t>ASD JUDO FORIO</t>
  </si>
  <si>
    <t>15CE1380</t>
  </si>
  <si>
    <t>15SA1414</t>
  </si>
  <si>
    <t>CHAMPION SPORT TEAM</t>
  </si>
  <si>
    <t>BLU</t>
  </si>
  <si>
    <t>+100</t>
  </si>
  <si>
    <t>14IS0630</t>
  </si>
  <si>
    <t>63</t>
  </si>
  <si>
    <t>VALERIA</t>
  </si>
  <si>
    <t>15SA0210</t>
  </si>
  <si>
    <t>KENDOKAN</t>
  </si>
  <si>
    <t>15SA0576</t>
  </si>
  <si>
    <t>15SA1347</t>
  </si>
  <si>
    <t>PONTICELLI - NAPOLI</t>
  </si>
  <si>
    <t>FEDERICO CURCIO</t>
  </si>
  <si>
    <t xml:space="preserve">SODANO </t>
  </si>
  <si>
    <t>CLAUDIA</t>
  </si>
  <si>
    <t>10\10\2006</t>
  </si>
  <si>
    <t>15NA0364</t>
  </si>
  <si>
    <t>BUSEN CLUB MARINO</t>
  </si>
  <si>
    <t>VITTORIA</t>
  </si>
  <si>
    <t>RUGGIERO</t>
  </si>
  <si>
    <t>02\11\2007</t>
  </si>
  <si>
    <t xml:space="preserve">MONTI </t>
  </si>
  <si>
    <t>PAOLA</t>
  </si>
  <si>
    <t>28\04\2006</t>
  </si>
  <si>
    <t>GYM ART</t>
  </si>
  <si>
    <t>31\07\2008</t>
  </si>
  <si>
    <t>TORRE DEL GRECO</t>
  </si>
  <si>
    <t>15NA3936</t>
  </si>
  <si>
    <t>15NA4035</t>
  </si>
  <si>
    <t>ANGELO</t>
  </si>
  <si>
    <t>25\03\2008</t>
  </si>
  <si>
    <t>15SA4265</t>
  </si>
  <si>
    <t>14\08\2008</t>
  </si>
  <si>
    <t>DAVIDE</t>
  </si>
  <si>
    <t>18\05\2008</t>
  </si>
  <si>
    <t>JUDO SUCCIVO</t>
  </si>
  <si>
    <t>SIMONE</t>
  </si>
  <si>
    <t>15NA0237</t>
  </si>
  <si>
    <t>YAMA ARASHI STABIA</t>
  </si>
  <si>
    <t xml:space="preserve">DE MARTINO </t>
  </si>
  <si>
    <t>ALESSANDRO</t>
  </si>
  <si>
    <t>01\09\2006</t>
  </si>
  <si>
    <t>CARMINE</t>
  </si>
  <si>
    <t>01\12\2006</t>
  </si>
  <si>
    <t>GIOVANI TALENTI</t>
  </si>
  <si>
    <t>DI ROSA</t>
  </si>
  <si>
    <t>ENZO</t>
  </si>
  <si>
    <t>11\08\2006</t>
  </si>
  <si>
    <t>15CE4029</t>
  </si>
  <si>
    <t>NEW CRAZY FITNESS</t>
  </si>
  <si>
    <t>GONOSEN SA</t>
  </si>
  <si>
    <t>ALFONSO</t>
  </si>
  <si>
    <t>06\11\2008</t>
  </si>
  <si>
    <t>IL RIO</t>
  </si>
  <si>
    <t>05\04\2025</t>
  </si>
  <si>
    <t>OLINDO REA</t>
  </si>
  <si>
    <t>70</t>
  </si>
  <si>
    <t>+78</t>
  </si>
  <si>
    <t xml:space="preserve">PASTORINO </t>
  </si>
  <si>
    <t>ANASTASIA FRANCESCA</t>
  </si>
  <si>
    <t>13\05\1995</t>
  </si>
  <si>
    <t>15CE0488</t>
  </si>
  <si>
    <t>KODOKAN CASERTA</t>
  </si>
  <si>
    <t>BIANCULLI</t>
  </si>
  <si>
    <t>GIULIA</t>
  </si>
  <si>
    <t>28\10\2004</t>
  </si>
  <si>
    <t>GIORDANO</t>
  </si>
  <si>
    <t>MARIA</t>
  </si>
  <si>
    <t>12\08\2002</t>
  </si>
  <si>
    <t>QULIFICATI DI DIRITTO</t>
  </si>
  <si>
    <t>DI DONATO</t>
  </si>
  <si>
    <t>DARIO</t>
  </si>
  <si>
    <t>16\02\2004</t>
  </si>
  <si>
    <t>15NA1406</t>
  </si>
  <si>
    <t>STAR JUDO CLUB</t>
  </si>
  <si>
    <t xml:space="preserve">MATTERA </t>
  </si>
  <si>
    <t>FABIO</t>
  </si>
  <si>
    <t>22\05\2006</t>
  </si>
  <si>
    <t xml:space="preserve">DI MAIO </t>
  </si>
  <si>
    <t>06\10\2005</t>
  </si>
  <si>
    <t>DELLA ROCCA</t>
  </si>
  <si>
    <t>20\09\2006</t>
  </si>
  <si>
    <t>KENDOKAN SA</t>
  </si>
  <si>
    <t xml:space="preserve">SIMEOLI </t>
  </si>
  <si>
    <t>EMILIA</t>
  </si>
  <si>
    <t>AVERSANO</t>
  </si>
  <si>
    <t>NEW TOP LINE</t>
  </si>
  <si>
    <t>20\12\2006</t>
  </si>
  <si>
    <t>03\04\2003</t>
  </si>
  <si>
    <t>VARAVALLO</t>
  </si>
  <si>
    <t>MARIA DARIA</t>
  </si>
  <si>
    <t>24\02\2001</t>
  </si>
  <si>
    <t>15NA4323</t>
  </si>
  <si>
    <t>TEAM DE MAIO</t>
  </si>
  <si>
    <t>CAPUANO</t>
  </si>
  <si>
    <t>EMANUELA</t>
  </si>
  <si>
    <t>31\08\2001</t>
  </si>
  <si>
    <t>CICCHELLA</t>
  </si>
  <si>
    <t>SORRENTINO</t>
  </si>
  <si>
    <t>KALINICHENKO</t>
  </si>
  <si>
    <t>DEL VECCHIO</t>
  </si>
  <si>
    <t>DARIA</t>
  </si>
  <si>
    <t>ANASTASIIA</t>
  </si>
  <si>
    <t>05\06\2007</t>
  </si>
  <si>
    <t>OLIMPICA</t>
  </si>
  <si>
    <t>05\03\2006</t>
  </si>
  <si>
    <t>25\10\2006</t>
  </si>
  <si>
    <t xml:space="preserve">DISCOLO </t>
  </si>
  <si>
    <t xml:space="preserve">NIPPON </t>
  </si>
  <si>
    <t xml:space="preserve">IMPROTA </t>
  </si>
  <si>
    <t>BIAGIO</t>
  </si>
  <si>
    <t xml:space="preserve">CASSESE </t>
  </si>
  <si>
    <t>ALBERTO</t>
  </si>
  <si>
    <t>NIPPON</t>
  </si>
  <si>
    <t xml:space="preserve">CAPUTO </t>
  </si>
  <si>
    <t xml:space="preserve">BOTTONE </t>
  </si>
  <si>
    <t xml:space="preserve">POSTIGLIONE </t>
  </si>
  <si>
    <t>JUDO ACADEMY</t>
  </si>
  <si>
    <t>PIETROLUONGO</t>
  </si>
  <si>
    <t>13\08\2002</t>
  </si>
  <si>
    <t>30\04\2007</t>
  </si>
  <si>
    <t>30\12\2001</t>
  </si>
  <si>
    <t>16\01\2003</t>
  </si>
  <si>
    <t>15CE3960</t>
  </si>
  <si>
    <t>16\10\2003</t>
  </si>
  <si>
    <t>AQUINO</t>
  </si>
  <si>
    <t>24\04\1998</t>
  </si>
  <si>
    <t xml:space="preserve">TORTORA </t>
  </si>
  <si>
    <t xml:space="preserve">PAPPALARDO </t>
  </si>
  <si>
    <t>LUIGI</t>
  </si>
  <si>
    <t xml:space="preserve">IL RIO </t>
  </si>
  <si>
    <t>20\08\2008</t>
  </si>
  <si>
    <t xml:space="preserve">STEFANELLI </t>
  </si>
  <si>
    <t>CODA</t>
  </si>
  <si>
    <t>ALTIERI</t>
  </si>
  <si>
    <t xml:space="preserve">LEONE </t>
  </si>
  <si>
    <t>N.C.S. SAKAI</t>
  </si>
  <si>
    <t xml:space="preserve">BELMONTE </t>
  </si>
  <si>
    <t>CRISTIAN</t>
  </si>
  <si>
    <t>MUSOKAN</t>
  </si>
  <si>
    <t>MANUEL</t>
  </si>
  <si>
    <t>07\07\2006</t>
  </si>
  <si>
    <t>26\04\2001</t>
  </si>
  <si>
    <t>15NA2747</t>
  </si>
  <si>
    <t>17\12\2003</t>
  </si>
  <si>
    <t>SAVIANO</t>
  </si>
  <si>
    <t xml:space="preserve">SHEN </t>
  </si>
  <si>
    <t>DAVID ZHU</t>
  </si>
  <si>
    <t xml:space="preserve">SBROGNA </t>
  </si>
  <si>
    <t>KODOKA CASERTA</t>
  </si>
  <si>
    <t xml:space="preserve">DI STEFANO </t>
  </si>
  <si>
    <t>CARMELO</t>
  </si>
  <si>
    <t>SKORPION TEAM</t>
  </si>
  <si>
    <t xml:space="preserve">DI VILIO </t>
  </si>
  <si>
    <t>30\03\1998</t>
  </si>
  <si>
    <t>15SA3990</t>
  </si>
  <si>
    <t>16\07\2002</t>
  </si>
  <si>
    <t>17\01\1990</t>
  </si>
  <si>
    <t>22\09\1990</t>
  </si>
  <si>
    <t>03\04\2006</t>
  </si>
  <si>
    <t>08\10\2002</t>
  </si>
  <si>
    <t>03\07\2006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</si>
</sst>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8"/>
      <name val="Times New Roman"/>
      <family val="1"/>
    </font>
    <font>
      <b/>
      <i/>
      <u/>
      <sz val="9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Helvetica"/>
    </font>
    <font>
      <sz val="9"/>
      <color theme="0"/>
      <name val="Arial"/>
      <family val="2"/>
    </font>
    <font>
      <b/>
      <sz val="9"/>
      <color theme="0"/>
      <name val="Helvetica"/>
    </font>
    <font>
      <sz val="10"/>
      <color theme="0"/>
      <name val="Helvetica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 applyProtection="1">
      <protection locked="0"/>
    </xf>
    <xf numFmtId="0" fontId="8" fillId="0" borderId="0" xfId="0" applyFont="1"/>
    <xf numFmtId="0" fontId="5" fillId="0" borderId="1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10" fillId="0" borderId="0" xfId="0" applyFont="1"/>
    <xf numFmtId="0" fontId="6" fillId="0" borderId="0" xfId="0" applyFont="1" applyAlignment="1">
      <alignment horizontal="center" vertical="top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right"/>
    </xf>
    <xf numFmtId="0" fontId="5" fillId="2" borderId="4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vertical="top"/>
    </xf>
    <xf numFmtId="0" fontId="1" fillId="0" borderId="0" xfId="0" applyFont="1" applyAlignment="1">
      <alignment horizontal="center"/>
    </xf>
    <xf numFmtId="0" fontId="1" fillId="0" borderId="7" xfId="0" applyFont="1" applyBorder="1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49" fontId="4" fillId="0" borderId="9" xfId="0" applyNumberFormat="1" applyFont="1" applyBorder="1" applyAlignment="1" applyProtection="1">
      <alignment horizontal="center"/>
      <protection locked="0"/>
    </xf>
    <xf numFmtId="0" fontId="4" fillId="0" borderId="10" xfId="0" applyFont="1" applyBorder="1" applyAlignment="1" applyProtection="1">
      <alignment horizontal="center"/>
      <protection locked="0"/>
    </xf>
    <xf numFmtId="49" fontId="4" fillId="0" borderId="12" xfId="0" applyNumberFormat="1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14" fontId="4" fillId="0" borderId="14" xfId="0" applyNumberFormat="1" applyFont="1" applyBorder="1" applyAlignment="1" applyProtection="1">
      <alignment horizontal="center"/>
      <protection locked="0"/>
    </xf>
    <xf numFmtId="0" fontId="4" fillId="0" borderId="14" xfId="0" applyFont="1" applyBorder="1" applyAlignment="1" applyProtection="1">
      <alignment horizontal="center"/>
      <protection locked="0"/>
    </xf>
    <xf numFmtId="14" fontId="4" fillId="0" borderId="13" xfId="0" applyNumberFormat="1" applyFont="1" applyBorder="1" applyAlignment="1" applyProtection="1">
      <alignment horizontal="center"/>
      <protection locked="0"/>
    </xf>
    <xf numFmtId="49" fontId="4" fillId="0" borderId="15" xfId="0" applyNumberFormat="1" applyFont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center"/>
      <protection locked="0"/>
    </xf>
    <xf numFmtId="49" fontId="4" fillId="0" borderId="17" xfId="0" applyNumberFormat="1" applyFont="1" applyBorder="1" applyAlignment="1" applyProtection="1">
      <alignment horizontal="center"/>
      <protection locked="0"/>
    </xf>
    <xf numFmtId="14" fontId="4" fillId="0" borderId="18" xfId="0" applyNumberFormat="1" applyFont="1" applyBorder="1" applyAlignment="1" applyProtection="1">
      <alignment horizontal="center"/>
      <protection locked="0"/>
    </xf>
    <xf numFmtId="0" fontId="4" fillId="0" borderId="19" xfId="0" applyFont="1" applyBorder="1" applyAlignment="1" applyProtection="1">
      <alignment horizontal="center"/>
      <protection locked="0"/>
    </xf>
    <xf numFmtId="0" fontId="4" fillId="0" borderId="20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9" fillId="0" borderId="0" xfId="0" applyFont="1"/>
    <xf numFmtId="0" fontId="4" fillId="0" borderId="0" xfId="0" applyFont="1"/>
    <xf numFmtId="0" fontId="4" fillId="0" borderId="21" xfId="0" applyFont="1" applyBorder="1" applyAlignment="1" applyProtection="1">
      <alignment horizontal="center"/>
      <protection locked="0"/>
    </xf>
    <xf numFmtId="0" fontId="5" fillId="0" borderId="0" xfId="0" applyFont="1"/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4" fontId="4" fillId="0" borderId="19" xfId="0" applyNumberFormat="1" applyFont="1" applyBorder="1" applyAlignment="1" applyProtection="1">
      <alignment horizontal="center"/>
      <protection locked="0"/>
    </xf>
    <xf numFmtId="14" fontId="4" fillId="0" borderId="16" xfId="0" applyNumberFormat="1" applyFont="1" applyBorder="1" applyAlignment="1" applyProtection="1">
      <alignment horizontal="center"/>
      <protection locked="0"/>
    </xf>
    <xf numFmtId="14" fontId="4" fillId="0" borderId="10" xfId="0" applyNumberFormat="1" applyFont="1" applyBorder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center"/>
      <protection locked="0"/>
    </xf>
    <xf numFmtId="14" fontId="2" fillId="0" borderId="14" xfId="0" applyNumberFormat="1" applyFont="1" applyBorder="1" applyAlignment="1" applyProtection="1">
      <alignment horizontal="center"/>
      <protection locked="0"/>
    </xf>
    <xf numFmtId="0" fontId="2" fillId="0" borderId="11" xfId="0" applyFont="1" applyBorder="1" applyAlignment="1" applyProtection="1">
      <alignment horizontal="center"/>
      <protection locked="0"/>
    </xf>
    <xf numFmtId="49" fontId="2" fillId="0" borderId="12" xfId="0" applyNumberFormat="1" applyFont="1" applyBorder="1" applyAlignment="1" applyProtection="1">
      <alignment horizontal="center"/>
      <protection locked="0"/>
    </xf>
    <xf numFmtId="49" fontId="2" fillId="0" borderId="9" xfId="0" applyNumberFormat="1" applyFont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center"/>
      <protection locked="0"/>
    </xf>
    <xf numFmtId="49" fontId="2" fillId="0" borderId="15" xfId="0" applyNumberFormat="1" applyFont="1" applyBorder="1" applyAlignment="1" applyProtection="1">
      <alignment horizontal="center"/>
      <protection locked="0"/>
    </xf>
    <xf numFmtId="14" fontId="2" fillId="0" borderId="13" xfId="0" applyNumberFormat="1" applyFont="1" applyBorder="1" applyAlignment="1" applyProtection="1">
      <alignment horizontal="center"/>
      <protection locked="0"/>
    </xf>
    <xf numFmtId="0" fontId="5" fillId="3" borderId="3" xfId="0" applyFont="1" applyFill="1" applyBorder="1" applyAlignment="1" applyProtection="1">
      <alignment horizontal="center"/>
      <protection locked="0"/>
    </xf>
    <xf numFmtId="14" fontId="5" fillId="3" borderId="3" xfId="0" applyNumberFormat="1" applyFont="1" applyFill="1" applyBorder="1" applyProtection="1">
      <protection locked="0"/>
    </xf>
    <xf numFmtId="14" fontId="5" fillId="3" borderId="3" xfId="0" applyNumberFormat="1" applyFont="1" applyFill="1" applyBorder="1"/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16" fillId="0" borderId="0" xfId="0" applyFont="1"/>
    <xf numFmtId="0" fontId="2" fillId="0" borderId="19" xfId="0" applyFont="1" applyBorder="1" applyAlignment="1" applyProtection="1">
      <alignment horizontal="center"/>
      <protection locked="0"/>
    </xf>
    <xf numFmtId="14" fontId="2" fillId="0" borderId="11" xfId="0" applyNumberFormat="1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left"/>
      <protection locked="0"/>
    </xf>
    <xf numFmtId="0" fontId="4" fillId="0" borderId="23" xfId="0" applyFont="1" applyBorder="1" applyAlignment="1" applyProtection="1">
      <alignment horizontal="left"/>
      <protection locked="0"/>
    </xf>
    <xf numFmtId="0" fontId="4" fillId="0" borderId="24" xfId="0" applyFont="1" applyBorder="1" applyAlignment="1" applyProtection="1">
      <alignment horizontal="left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2" fillId="0" borderId="13" xfId="0" applyFont="1" applyBorder="1" applyAlignment="1" applyProtection="1">
      <alignment horizontal="left"/>
      <protection locked="0"/>
    </xf>
    <xf numFmtId="0" fontId="2" fillId="0" borderId="23" xfId="0" applyFont="1" applyBorder="1" applyAlignment="1" applyProtection="1">
      <alignment horizontal="left"/>
      <protection locked="0"/>
    </xf>
    <xf numFmtId="0" fontId="13" fillId="0" borderId="0" xfId="0" applyFont="1" applyAlignment="1">
      <alignment horizontal="center"/>
    </xf>
    <xf numFmtId="0" fontId="4" fillId="0" borderId="18" xfId="0" applyFont="1" applyBorder="1" applyAlignment="1" applyProtection="1">
      <alignment horizontal="left"/>
      <protection locked="0"/>
    </xf>
    <xf numFmtId="0" fontId="4" fillId="0" borderId="30" xfId="0" applyFont="1" applyBorder="1" applyAlignment="1" applyProtection="1">
      <alignment horizontal="left"/>
      <protection locked="0"/>
    </xf>
    <xf numFmtId="0" fontId="4" fillId="0" borderId="31" xfId="0" applyFont="1" applyBorder="1" applyAlignment="1" applyProtection="1">
      <alignment horizontal="left"/>
      <protection locked="0"/>
    </xf>
    <xf numFmtId="0" fontId="4" fillId="0" borderId="26" xfId="0" applyFont="1" applyBorder="1" applyAlignment="1" applyProtection="1">
      <alignment horizontal="left"/>
      <protection locked="0"/>
    </xf>
    <xf numFmtId="0" fontId="4" fillId="0" borderId="27" xfId="0" applyFont="1" applyBorder="1" applyAlignment="1" applyProtection="1">
      <alignment horizontal="left"/>
      <protection locked="0"/>
    </xf>
    <xf numFmtId="0" fontId="6" fillId="0" borderId="0" xfId="0" applyFont="1" applyAlignment="1">
      <alignment horizontal="center" vertical="top"/>
    </xf>
    <xf numFmtId="0" fontId="0" fillId="0" borderId="28" xfId="0" applyBorder="1" applyAlignment="1">
      <alignment horizontal="center"/>
    </xf>
    <xf numFmtId="0" fontId="4" fillId="0" borderId="16" xfId="0" applyFont="1" applyBorder="1" applyAlignment="1" applyProtection="1">
      <alignment horizontal="left"/>
      <protection locked="0"/>
    </xf>
    <xf numFmtId="0" fontId="4" fillId="0" borderId="29" xfId="0" applyFont="1" applyBorder="1" applyAlignment="1" applyProtection="1">
      <alignment horizontal="left"/>
      <protection locked="0"/>
    </xf>
    <xf numFmtId="0" fontId="2" fillId="0" borderId="16" xfId="0" applyFont="1" applyBorder="1" applyAlignment="1" applyProtection="1">
      <alignment horizontal="left"/>
      <protection locked="0"/>
    </xf>
    <xf numFmtId="49" fontId="0" fillId="0" borderId="28" xfId="0" applyNumberFormat="1" applyBorder="1" applyAlignment="1" applyProtection="1">
      <alignment horizontal="center"/>
      <protection locked="0"/>
    </xf>
    <xf numFmtId="0" fontId="3" fillId="0" borderId="3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2" fillId="0" borderId="32" xfId="0" applyFont="1" applyBorder="1" applyAlignment="1" applyProtection="1">
      <alignment horizontal="left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6" fillId="0" borderId="0" xfId="0" applyFont="1" applyAlignment="1">
      <alignment horizontal="center" vertical="center"/>
    </xf>
    <xf numFmtId="0" fontId="2" fillId="0" borderId="26" xfId="0" applyFont="1" applyBorder="1" applyAlignment="1" applyProtection="1">
      <alignment horizontal="left"/>
      <protection locked="0"/>
    </xf>
    <xf numFmtId="0" fontId="5" fillId="0" borderId="1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5" fillId="3" borderId="2" xfId="0" applyFont="1" applyFill="1" applyBorder="1" applyAlignment="1" applyProtection="1">
      <alignment horizontal="center"/>
      <protection locked="0"/>
    </xf>
    <xf numFmtId="0" fontId="5" fillId="0" borderId="3" xfId="0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1" fillId="0" borderId="2" xfId="0" applyFont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2" fillId="0" borderId="10" xfId="0" applyFont="1" applyBorder="1" applyAlignment="1" applyProtection="1">
      <alignment horizontal="left"/>
      <protection locked="0"/>
    </xf>
    <xf numFmtId="0" fontId="4" fillId="0" borderId="32" xfId="0" applyFont="1" applyBorder="1" applyAlignment="1" applyProtection="1">
      <alignment horizontal="left"/>
      <protection locked="0"/>
    </xf>
    <xf numFmtId="0" fontId="4" fillId="0" borderId="37" xfId="0" applyFont="1" applyBorder="1" applyAlignment="1" applyProtection="1">
      <alignment horizontal="left"/>
      <protection locked="0"/>
    </xf>
    <xf numFmtId="0" fontId="4" fillId="0" borderId="23" xfId="0" applyFont="1" applyBorder="1" applyAlignment="1" applyProtection="1">
      <alignment horizontal="center"/>
      <protection locked="0"/>
    </xf>
    <xf numFmtId="0" fontId="4" fillId="0" borderId="24" xfId="0" applyFont="1" applyBorder="1" applyAlignment="1" applyProtection="1">
      <alignment horizontal="center"/>
      <protection locked="0"/>
    </xf>
    <xf numFmtId="0" fontId="4" fillId="0" borderId="21" xfId="0" applyFont="1" applyBorder="1" applyAlignment="1" applyProtection="1">
      <alignment horizontal="left"/>
      <protection locked="0"/>
    </xf>
    <xf numFmtId="0" fontId="4" fillId="0" borderId="38" xfId="0" applyFont="1" applyBorder="1" applyAlignment="1" applyProtection="1">
      <alignment horizontal="left"/>
      <protection locked="0"/>
    </xf>
    <xf numFmtId="0" fontId="0" fillId="0" borderId="28" xfId="0" applyBorder="1" applyAlignment="1" applyProtection="1">
      <alignment horizontal="center"/>
      <protection locked="0"/>
    </xf>
    <xf numFmtId="0" fontId="4" fillId="0" borderId="10" xfId="0" applyFont="1" applyBorder="1" applyAlignment="1" applyProtection="1">
      <alignment horizontal="left"/>
      <protection locked="0"/>
    </xf>
    <xf numFmtId="0" fontId="5" fillId="0" borderId="2" xfId="0" applyFont="1" applyBorder="1" applyAlignment="1">
      <alignment horizontal="left"/>
    </xf>
    <xf numFmtId="0" fontId="5" fillId="3" borderId="2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1" fmlaLink="$T$12" fmlaRange="$T$13:$T$15" noThreeD="1" sel="3" val="0"/>
</file>

<file path=xl/ctrlProps/ctrlProp2.xml><?xml version="1.0" encoding="utf-8"?>
<formControlPr xmlns="http://schemas.microsoft.com/office/spreadsheetml/2009/9/main" objectType="Drop" dropStyle="combo" dx="21" fmlaLink="$Q$12" fmlaRange="$Q$13:$Q$20" noThreeD="1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19050</xdr:rowOff>
    </xdr:from>
    <xdr:to>
      <xdr:col>9</xdr:col>
      <xdr:colOff>333375</xdr:colOff>
      <xdr:row>2</xdr:row>
      <xdr:rowOff>152400</xdr:rowOff>
    </xdr:to>
    <xdr:pic>
      <xdr:nvPicPr>
        <xdr:cNvPr id="2426" name="Picture 22" descr="logo FIJLKAM 2003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9050"/>
          <a:ext cx="277177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7620</xdr:colOff>
          <xdr:row>4</xdr:row>
          <xdr:rowOff>0</xdr:rowOff>
        </xdr:from>
        <xdr:to>
          <xdr:col>7</xdr:col>
          <xdr:colOff>22860</xdr:colOff>
          <xdr:row>5</xdr:row>
          <xdr:rowOff>7620</xdr:rowOff>
        </xdr:to>
        <xdr:sp macro="" textlink="">
          <xdr:nvSpPr>
            <xdr:cNvPr id="2068" name="Drop Down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0</xdr:colOff>
          <xdr:row>4</xdr:row>
          <xdr:rowOff>0</xdr:rowOff>
        </xdr:from>
        <xdr:to>
          <xdr:col>10</xdr:col>
          <xdr:colOff>0</xdr:colOff>
          <xdr:row>5</xdr:row>
          <xdr:rowOff>0</xdr:rowOff>
        </xdr:to>
        <xdr:sp macro="" textlink="">
          <xdr:nvSpPr>
            <xdr:cNvPr id="2067" name="Drop Dow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19050</xdr:rowOff>
    </xdr:from>
    <xdr:to>
      <xdr:col>8</xdr:col>
      <xdr:colOff>333375</xdr:colOff>
      <xdr:row>2</xdr:row>
      <xdr:rowOff>152400</xdr:rowOff>
    </xdr:to>
    <xdr:pic>
      <xdr:nvPicPr>
        <xdr:cNvPr id="3431" name="Picture 2" descr="logo FIJLKAM 2003">
          <a:extLst>
            <a:ext uri="{FF2B5EF4-FFF2-40B4-BE49-F238E27FC236}">
              <a16:creationId xmlns:a16="http://schemas.microsoft.com/office/drawing/2014/main" id="{00000000-0008-0000-0100-00006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19050"/>
          <a:ext cx="277177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/>
  <dimension ref="A2:AB78"/>
  <sheetViews>
    <sheetView tabSelected="1" topLeftCell="A19" zoomScaleNormal="100" workbookViewId="0">
      <selection activeCell="I28" sqref="I28"/>
    </sheetView>
  </sheetViews>
  <sheetFormatPr defaultColWidth="9.21875" defaultRowHeight="13.2" x14ac:dyDescent="0.25"/>
  <cols>
    <col min="15" max="16" width="10.6640625" customWidth="1"/>
    <col min="17" max="20" width="10.6640625" hidden="1" customWidth="1"/>
    <col min="21" max="28" width="10.6640625" customWidth="1"/>
  </cols>
  <sheetData>
    <row r="2" spans="1:28" x14ac:dyDescent="0.25">
      <c r="K2" s="2" t="s">
        <v>15</v>
      </c>
    </row>
    <row r="3" spans="1:28" x14ac:dyDescent="0.25">
      <c r="K3" s="2" t="s">
        <v>28</v>
      </c>
    </row>
    <row r="4" spans="1:28" ht="15.75" customHeight="1" x14ac:dyDescent="0.25">
      <c r="A4" s="91" t="s">
        <v>27</v>
      </c>
      <c r="B4" s="92"/>
      <c r="C4" s="92"/>
      <c r="D4" s="4"/>
      <c r="E4" s="93" t="s">
        <v>34</v>
      </c>
      <c r="F4" s="93"/>
      <c r="G4" s="93"/>
      <c r="H4" s="4" t="s">
        <v>14</v>
      </c>
      <c r="I4" s="93" t="s">
        <v>74</v>
      </c>
      <c r="J4" s="93"/>
      <c r="K4" s="93"/>
      <c r="L4" s="93"/>
      <c r="M4" s="93"/>
      <c r="N4" s="3" t="s">
        <v>3</v>
      </c>
      <c r="O4" s="55" t="s">
        <v>117</v>
      </c>
      <c r="P4" s="5"/>
    </row>
    <row r="5" spans="1:28" ht="15.75" customHeight="1" x14ac:dyDescent="0.25">
      <c r="A5" s="91" t="s">
        <v>6</v>
      </c>
      <c r="B5" s="92"/>
      <c r="C5" s="92"/>
      <c r="D5" s="4"/>
      <c r="E5" s="98" t="str">
        <f>IF(T12=2,"CAMPIONATI ITALIANI",IF(T12=3,"COPPA ITALIA",""))</f>
        <v>COPPA ITALIA</v>
      </c>
      <c r="F5" s="98"/>
      <c r="G5" s="98"/>
      <c r="H5" s="4" t="s">
        <v>13</v>
      </c>
      <c r="I5" s="99" t="str">
        <f>IF(Q12=2,"SENIORES",IF(Q12=3,"JUNIORES",IF(Q12=4,"CADETTI",IF(Q12=5,"ESORDIENTI B",IF(Q12=6,"JU/SE",IF(Q12=7,"UNDER 23",IF(Q12=8,"A SQUADRE","")))))))</f>
        <v>SENIORES</v>
      </c>
      <c r="J5" s="100"/>
      <c r="K5" s="95" t="s">
        <v>4</v>
      </c>
      <c r="L5" s="96"/>
      <c r="M5" s="96"/>
      <c r="N5" s="96"/>
      <c r="O5" s="97">
        <v>1</v>
      </c>
    </row>
    <row r="6" spans="1:28" ht="6" customHeight="1" x14ac:dyDescent="0.25">
      <c r="V6" s="57"/>
      <c r="W6" s="57"/>
      <c r="X6" s="57"/>
      <c r="Y6" s="57"/>
      <c r="Z6" s="57"/>
      <c r="AA6" s="57"/>
      <c r="AB6" s="57"/>
    </row>
    <row r="7" spans="1:28" ht="12" customHeight="1" x14ac:dyDescent="0.25">
      <c r="B7" s="91" t="s">
        <v>7</v>
      </c>
      <c r="C7" s="94"/>
      <c r="D7" s="7">
        <f>IF($I5="","",IF($I5="ESORDIENTI B",38,IF($I5="CADETTI",0,IF($I5="JUNIORES",0,IF($I5="UNDER 23",0,IF($I5="A SQUADRE","",0))))))</f>
        <v>0</v>
      </c>
      <c r="E7" s="7">
        <f>IF($I5="","",IF($I5="ESORDIENTI B",42,IF($I5="CADETTI",46,IF($I5="JUNIORES",55,IF($I5="UNDER 23",0,IF($I5="A SQUADRE","",60))))))</f>
        <v>60</v>
      </c>
      <c r="F7" s="7">
        <f>IF($I5="","",IF($I5="ESORDIENTI B",46,IF($I5="CADETTI",50,IF($I5="JUNIORES",60,IF($I5="UNDER 23",60,IF($I5="A SQUADRE","",66))))))</f>
        <v>66</v>
      </c>
      <c r="G7" s="7">
        <f>IF($I5="","",IF($I5="ESORDIENTI B",50,IF($I5="CADETTI",55,IF($I5="JUNIORES",66,IF($I5="UNDER 23",66,IF($I5="A SQUADRE","",73))))))</f>
        <v>73</v>
      </c>
      <c r="H7" s="7">
        <f>IF($I5="","",IF($I5="ESORDIENTI B",55,IF($I5="CADETTI",60,IF($I5="JUNIORES",73,IF($I5="UNDER 23",73,IF($I5="A SQUADRE","",81))))))</f>
        <v>81</v>
      </c>
      <c r="I7" s="7">
        <f>IF($I5="","",IF($I5="ESORDIENTI B",60,IF($I5="CADETTI",66,IF($I5="JUNIORES",81,IF($I5="UNDER 23",81,IF($I5="A SQUADRE","",90))))))</f>
        <v>90</v>
      </c>
      <c r="J7" s="7">
        <f>IF($I5="","",IF($I5="ESORDIENTI B",66,IF($I5="CADETTI",73,IF($I5="JUNIORES",90,IF($I5="UNDER 23",90,IF($I5="A SQUADRE","",100))))))</f>
        <v>100</v>
      </c>
      <c r="K7" s="7" t="str">
        <f>IF($I5="","",IF($I5="ESORDIENTI B",73,IF($I5="CADETTI",81,IF($I5="JUNIORES",100,IF($I5="UNDER 23",100,IF($I5="A SQUADRE","","+100"))))))</f>
        <v>+100</v>
      </c>
      <c r="L7" s="7" t="str">
        <f>IF($I5="","",IF($I5="ESORDIENTI B",81,IF($I5="CADETTI",90,IF($I5="JUNIORES","+100",IF($I5="UNDER 23","+100","")))))</f>
        <v/>
      </c>
      <c r="M7" s="7" t="str">
        <f>IF($I5="","",IF($I5="ESORDIENTI B","+81",IF($I5="CADETTI","+90",IF($I5="JUNIORES","",IF($I5="UNDER 23","","")))))</f>
        <v/>
      </c>
      <c r="N7" s="9" t="s">
        <v>11</v>
      </c>
      <c r="O7" s="5"/>
      <c r="V7" s="57"/>
      <c r="W7" s="57"/>
      <c r="X7" s="57"/>
      <c r="Y7" s="57"/>
      <c r="Z7" s="57"/>
      <c r="AA7" s="57"/>
      <c r="AB7" s="57"/>
    </row>
    <row r="8" spans="1:28" ht="12" customHeight="1" x14ac:dyDescent="0.25">
      <c r="B8" s="3"/>
      <c r="C8" s="8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5"/>
      <c r="P8" s="35"/>
      <c r="V8" s="57"/>
      <c r="W8" s="57"/>
      <c r="X8" s="57"/>
      <c r="Y8" s="57"/>
      <c r="Z8" s="57"/>
      <c r="AA8" s="57"/>
      <c r="AB8" s="57"/>
    </row>
    <row r="9" spans="1:28" ht="12" customHeight="1" x14ac:dyDescent="0.25">
      <c r="B9" s="91" t="str">
        <f>IF($I$5="A SQUADRE","Sq. partecipanti:","Atleti Partecipanti:")</f>
        <v>Atleti Partecipanti:</v>
      </c>
      <c r="C9" s="94"/>
      <c r="D9" s="54"/>
      <c r="E9" s="54">
        <v>5</v>
      </c>
      <c r="F9" s="54">
        <v>5</v>
      </c>
      <c r="G9" s="54">
        <v>14</v>
      </c>
      <c r="H9" s="54">
        <v>11</v>
      </c>
      <c r="I9" s="54">
        <v>2</v>
      </c>
      <c r="J9" s="54">
        <v>8</v>
      </c>
      <c r="K9" s="54">
        <v>5</v>
      </c>
      <c r="L9" s="54"/>
      <c r="M9" s="54"/>
      <c r="N9" s="9">
        <f>SUM(D9,E9,F9,G9,H9,I9,J9,K9,L9,M9)</f>
        <v>50</v>
      </c>
      <c r="O9" s="5"/>
      <c r="V9" s="57"/>
      <c r="W9" s="57"/>
      <c r="X9" s="57"/>
      <c r="Y9" s="57"/>
      <c r="Z9" s="57"/>
      <c r="AA9" s="57"/>
      <c r="AB9" s="57"/>
    </row>
    <row r="10" spans="1:28" ht="12" customHeight="1" x14ac:dyDescent="0.25">
      <c r="B10" s="91" t="str">
        <f>IF($I$5="A SQUADRE","Sq. Qualificate:","Atleti Qualificati:")</f>
        <v>Atleti Qualificati:</v>
      </c>
      <c r="C10" s="94"/>
      <c r="D10" s="7">
        <f>IF(D$9="",0,IF(OR($I$5="ESORDIENTI B",$I$5="CADETTI"),IF(AND(D$9&gt;=21,ISNUMBER(D$9)=TRUE),8,VLOOKUP(D$9,$X$13:$Y$32,2,FALSE)),IF(OR($I$5="SENIORES",$I$5="JUNIORES"),IF(AND(D$9&gt;=16,ISNUMBER(D$9)=TRUE),8,VLOOKUP(D$9,$Z$13:$AA$27,2,FALSE)),"-")))</f>
        <v>0</v>
      </c>
      <c r="E10" s="7">
        <f t="shared" ref="E10:M10" si="0">IF(E$9="",0,IF(OR($I$5="ESORDIENTI B",$I$5="CADETTI"),IF(AND(E$9&gt;=21,ISNUMBER(E$9)=TRUE),8,VLOOKUP(E$9,$X$13:$Y$32,2,FALSE)),IF(OR($I$5="SENIORES",$I$5="JUNIORES"),IF(AND(E$9&gt;=16,ISNUMBER(E$9)=TRUE),8,VLOOKUP(E$9,$Z$13:$AA$27,2,FALSE)),"-")))</f>
        <v>2</v>
      </c>
      <c r="F10" s="7">
        <f t="shared" si="0"/>
        <v>2</v>
      </c>
      <c r="G10" s="7">
        <f t="shared" si="0"/>
        <v>6</v>
      </c>
      <c r="H10" s="7">
        <f t="shared" si="0"/>
        <v>6</v>
      </c>
      <c r="I10" s="7">
        <f t="shared" si="0"/>
        <v>2</v>
      </c>
      <c r="J10" s="7">
        <f t="shared" si="0"/>
        <v>4</v>
      </c>
      <c r="K10" s="7">
        <f t="shared" si="0"/>
        <v>2</v>
      </c>
      <c r="L10" s="7">
        <f t="shared" si="0"/>
        <v>0</v>
      </c>
      <c r="M10" s="7">
        <f t="shared" si="0"/>
        <v>0</v>
      </c>
      <c r="N10" s="9">
        <f>SUM(D10,E10,F10,G10,H10,I10,J10,K10,L10,M10)</f>
        <v>24</v>
      </c>
      <c r="V10" s="57"/>
      <c r="W10" s="57"/>
      <c r="X10" s="70" t="s">
        <v>32</v>
      </c>
      <c r="Y10" s="70"/>
      <c r="Z10" s="70" t="s">
        <v>33</v>
      </c>
      <c r="AA10" s="70"/>
      <c r="AB10" s="57"/>
    </row>
    <row r="11" spans="1:28" ht="6" customHeight="1" thickBot="1" x14ac:dyDescent="0.3">
      <c r="V11" s="57"/>
      <c r="W11" s="57"/>
      <c r="X11" s="58"/>
      <c r="Y11" s="58"/>
      <c r="Z11" s="58"/>
      <c r="AA11" s="58"/>
      <c r="AB11" s="57"/>
    </row>
    <row r="12" spans="1:28" s="14" customFormat="1" ht="24" customHeight="1" x14ac:dyDescent="0.25">
      <c r="A12" s="11" t="s">
        <v>8</v>
      </c>
      <c r="B12" s="85" t="s">
        <v>17</v>
      </c>
      <c r="C12" s="86"/>
      <c r="D12" s="86"/>
      <c r="E12" s="86"/>
      <c r="F12" s="85" t="s">
        <v>16</v>
      </c>
      <c r="G12" s="82"/>
      <c r="H12" s="13" t="s">
        <v>9</v>
      </c>
      <c r="I12" s="12" t="s">
        <v>0</v>
      </c>
      <c r="J12" s="13" t="s">
        <v>5</v>
      </c>
      <c r="K12" s="83" t="s">
        <v>1</v>
      </c>
      <c r="L12" s="83"/>
      <c r="M12" s="83"/>
      <c r="N12" s="83"/>
      <c r="O12" s="84"/>
      <c r="Q12" s="1">
        <v>2</v>
      </c>
      <c r="T12" s="1">
        <v>3</v>
      </c>
      <c r="V12" s="59"/>
      <c r="W12" s="59"/>
      <c r="X12" s="60" t="s">
        <v>30</v>
      </c>
      <c r="Y12" s="60" t="s">
        <v>31</v>
      </c>
      <c r="Z12" s="60" t="s">
        <v>30</v>
      </c>
      <c r="AA12" s="60" t="s">
        <v>31</v>
      </c>
      <c r="AB12" s="59"/>
    </row>
    <row r="13" spans="1:28" ht="11.1" customHeight="1" x14ac:dyDescent="0.25">
      <c r="A13" s="50" t="s">
        <v>40</v>
      </c>
      <c r="B13" s="101" t="s">
        <v>170</v>
      </c>
      <c r="C13" s="102"/>
      <c r="D13" s="102"/>
      <c r="E13" s="88"/>
      <c r="F13" s="87" t="s">
        <v>96</v>
      </c>
      <c r="G13" s="88"/>
      <c r="H13" s="63" t="s">
        <v>97</v>
      </c>
      <c r="I13" s="48" t="s">
        <v>44</v>
      </c>
      <c r="J13" s="48" t="s">
        <v>59</v>
      </c>
      <c r="K13" s="101" t="s">
        <v>171</v>
      </c>
      <c r="L13" s="102"/>
      <c r="M13" s="102"/>
      <c r="N13" s="102"/>
      <c r="O13" s="103"/>
      <c r="Q13" s="34"/>
      <c r="R13" s="36">
        <v>1</v>
      </c>
      <c r="S13">
        <v>1</v>
      </c>
      <c r="T13" s="34"/>
      <c r="V13" s="57"/>
      <c r="W13" s="57"/>
      <c r="X13" s="61">
        <v>1</v>
      </c>
      <c r="Y13" s="61">
        <v>1</v>
      </c>
      <c r="Z13" s="61">
        <v>1</v>
      </c>
      <c r="AA13" s="61">
        <v>2</v>
      </c>
      <c r="AB13" s="57"/>
    </row>
    <row r="14" spans="1:28" ht="11.1" customHeight="1" x14ac:dyDescent="0.25">
      <c r="A14" s="49"/>
      <c r="B14" s="68" t="s">
        <v>172</v>
      </c>
      <c r="C14" s="65"/>
      <c r="D14" s="65"/>
      <c r="E14" s="67"/>
      <c r="F14" s="69" t="s">
        <v>49</v>
      </c>
      <c r="G14" s="67"/>
      <c r="H14" s="53" t="s">
        <v>95</v>
      </c>
      <c r="I14" s="46" t="s">
        <v>44</v>
      </c>
      <c r="J14" s="46" t="s">
        <v>59</v>
      </c>
      <c r="K14" s="68" t="s">
        <v>171</v>
      </c>
      <c r="L14" s="65"/>
      <c r="M14" s="65"/>
      <c r="N14" s="65"/>
      <c r="O14" s="66"/>
      <c r="Q14" s="34" t="s">
        <v>18</v>
      </c>
      <c r="R14" s="36">
        <f>R13+1</f>
        <v>2</v>
      </c>
      <c r="S14">
        <v>1</v>
      </c>
      <c r="T14" s="34" t="s">
        <v>23</v>
      </c>
      <c r="V14" s="57"/>
      <c r="W14" s="57"/>
      <c r="X14" s="61">
        <v>2</v>
      </c>
      <c r="Y14" s="61">
        <v>1</v>
      </c>
      <c r="Z14" s="61">
        <v>2</v>
      </c>
      <c r="AA14" s="61">
        <v>2</v>
      </c>
      <c r="AB14" s="57"/>
    </row>
    <row r="15" spans="1:28" ht="11.1" customHeight="1" x14ac:dyDescent="0.25">
      <c r="A15" s="49"/>
      <c r="B15" s="68"/>
      <c r="C15" s="65"/>
      <c r="D15" s="65"/>
      <c r="E15" s="67"/>
      <c r="F15" s="69"/>
      <c r="G15" s="67"/>
      <c r="H15" s="27"/>
      <c r="I15" s="51"/>
      <c r="J15" s="46"/>
      <c r="K15" s="68"/>
      <c r="L15" s="65"/>
      <c r="M15" s="65"/>
      <c r="N15" s="65"/>
      <c r="O15" s="66"/>
      <c r="Q15" s="34" t="s">
        <v>19</v>
      </c>
      <c r="R15" s="36">
        <f t="shared" ref="R15:R32" si="1">R14+1</f>
        <v>3</v>
      </c>
      <c r="S15">
        <v>1</v>
      </c>
      <c r="T15" s="34" t="s">
        <v>24</v>
      </c>
      <c r="V15" s="57"/>
      <c r="W15" s="57"/>
      <c r="X15" s="61">
        <v>3</v>
      </c>
      <c r="Y15" s="61">
        <v>1</v>
      </c>
      <c r="Z15" s="61">
        <v>3</v>
      </c>
      <c r="AA15" s="61">
        <v>2</v>
      </c>
      <c r="AB15" s="57"/>
    </row>
    <row r="16" spans="1:28" ht="11.1" customHeight="1" x14ac:dyDescent="0.25">
      <c r="A16" s="49" t="s">
        <v>45</v>
      </c>
      <c r="B16" s="68" t="s">
        <v>108</v>
      </c>
      <c r="C16" s="65"/>
      <c r="D16" s="65"/>
      <c r="E16" s="67"/>
      <c r="F16" s="69" t="s">
        <v>109</v>
      </c>
      <c r="G16" s="67"/>
      <c r="H16" s="47" t="s">
        <v>110</v>
      </c>
      <c r="I16" s="46" t="s">
        <v>44</v>
      </c>
      <c r="J16" s="46" t="s">
        <v>111</v>
      </c>
      <c r="K16" s="68" t="s">
        <v>112</v>
      </c>
      <c r="L16" s="65"/>
      <c r="M16" s="65"/>
      <c r="N16" s="65"/>
      <c r="O16" s="66"/>
      <c r="Q16" s="34" t="s">
        <v>21</v>
      </c>
      <c r="R16" s="36">
        <f t="shared" si="1"/>
        <v>4</v>
      </c>
      <c r="S16">
        <v>1</v>
      </c>
      <c r="V16" s="57"/>
      <c r="W16" s="57"/>
      <c r="X16" s="61">
        <v>4</v>
      </c>
      <c r="Y16" s="61">
        <v>1</v>
      </c>
      <c r="Z16" s="61">
        <v>4</v>
      </c>
      <c r="AA16" s="61">
        <v>2</v>
      </c>
      <c r="AB16" s="57"/>
    </row>
    <row r="17" spans="1:28" ht="11.1" customHeight="1" x14ac:dyDescent="0.25">
      <c r="A17" s="49"/>
      <c r="B17" s="68" t="s">
        <v>191</v>
      </c>
      <c r="C17" s="65"/>
      <c r="D17" s="65"/>
      <c r="E17" s="67"/>
      <c r="F17" s="69" t="s">
        <v>192</v>
      </c>
      <c r="G17" s="67"/>
      <c r="H17" s="47" t="s">
        <v>194</v>
      </c>
      <c r="I17" s="46" t="s">
        <v>44</v>
      </c>
      <c r="J17" s="46" t="s">
        <v>94</v>
      </c>
      <c r="K17" s="68" t="s">
        <v>193</v>
      </c>
      <c r="L17" s="65"/>
      <c r="M17" s="65"/>
      <c r="N17" s="65"/>
      <c r="O17" s="66"/>
      <c r="Q17" s="34" t="s">
        <v>26</v>
      </c>
      <c r="R17" s="36">
        <f t="shared" si="1"/>
        <v>5</v>
      </c>
      <c r="S17">
        <v>1</v>
      </c>
      <c r="V17" s="57"/>
      <c r="W17" s="57"/>
      <c r="X17" s="61">
        <v>5</v>
      </c>
      <c r="Y17" s="61">
        <v>1</v>
      </c>
      <c r="Z17" s="61">
        <v>5</v>
      </c>
      <c r="AA17" s="61">
        <v>2</v>
      </c>
      <c r="AB17" s="57"/>
    </row>
    <row r="18" spans="1:28" ht="11.1" customHeight="1" x14ac:dyDescent="0.25">
      <c r="A18" s="49"/>
      <c r="B18" s="68"/>
      <c r="C18" s="65"/>
      <c r="D18" s="65"/>
      <c r="E18" s="67"/>
      <c r="F18" s="69"/>
      <c r="G18" s="67"/>
      <c r="H18" s="47"/>
      <c r="I18" s="46"/>
      <c r="J18" s="46"/>
      <c r="K18" s="68"/>
      <c r="L18" s="65"/>
      <c r="M18" s="65"/>
      <c r="N18" s="65"/>
      <c r="O18" s="66"/>
      <c r="Q18" s="34" t="s">
        <v>22</v>
      </c>
      <c r="R18" s="36">
        <f t="shared" si="1"/>
        <v>6</v>
      </c>
      <c r="S18">
        <v>2</v>
      </c>
      <c r="V18" s="57"/>
      <c r="W18" s="57"/>
      <c r="X18" s="61">
        <v>6</v>
      </c>
      <c r="Y18" s="61">
        <v>2</v>
      </c>
      <c r="Z18" s="61">
        <v>6</v>
      </c>
      <c r="AA18" s="61">
        <v>4</v>
      </c>
      <c r="AB18" s="57"/>
    </row>
    <row r="19" spans="1:28" ht="11.1" customHeight="1" x14ac:dyDescent="0.25">
      <c r="A19" s="49" t="s">
        <v>48</v>
      </c>
      <c r="B19" s="68" t="s">
        <v>157</v>
      </c>
      <c r="C19" s="65"/>
      <c r="D19" s="65"/>
      <c r="E19" s="67"/>
      <c r="F19" s="69" t="s">
        <v>173</v>
      </c>
      <c r="G19" s="67"/>
      <c r="H19" s="47" t="s">
        <v>182</v>
      </c>
      <c r="I19" s="46" t="s">
        <v>44</v>
      </c>
      <c r="J19" s="46" t="s">
        <v>58</v>
      </c>
      <c r="K19" s="68" t="s">
        <v>107</v>
      </c>
      <c r="L19" s="65"/>
      <c r="M19" s="65"/>
      <c r="N19" s="65"/>
      <c r="O19" s="66"/>
      <c r="Q19" s="34" t="s">
        <v>20</v>
      </c>
      <c r="R19" s="36">
        <f t="shared" si="1"/>
        <v>7</v>
      </c>
      <c r="S19">
        <v>2</v>
      </c>
      <c r="V19" s="57"/>
      <c r="W19" s="57"/>
      <c r="X19" s="61">
        <v>7</v>
      </c>
      <c r="Y19" s="61">
        <v>2</v>
      </c>
      <c r="Z19" s="61">
        <v>7</v>
      </c>
      <c r="AA19" s="61">
        <v>4</v>
      </c>
      <c r="AB19" s="57"/>
    </row>
    <row r="20" spans="1:28" ht="11.1" customHeight="1" x14ac:dyDescent="0.25">
      <c r="A20" s="49"/>
      <c r="B20" s="68" t="s">
        <v>174</v>
      </c>
      <c r="C20" s="65"/>
      <c r="D20" s="65"/>
      <c r="E20" s="67"/>
      <c r="F20" s="69" t="s">
        <v>175</v>
      </c>
      <c r="G20" s="67"/>
      <c r="H20" s="47" t="s">
        <v>183</v>
      </c>
      <c r="I20" s="46" t="s">
        <v>44</v>
      </c>
      <c r="J20" s="46" t="s">
        <v>59</v>
      </c>
      <c r="K20" s="68" t="s">
        <v>176</v>
      </c>
      <c r="L20" s="65"/>
      <c r="M20" s="65"/>
      <c r="N20" s="65"/>
      <c r="O20" s="66"/>
      <c r="Q20" s="34" t="s">
        <v>25</v>
      </c>
      <c r="R20" s="36">
        <f t="shared" si="1"/>
        <v>8</v>
      </c>
      <c r="S20">
        <v>2</v>
      </c>
      <c r="V20" s="57"/>
      <c r="W20" s="57"/>
      <c r="X20" s="61">
        <v>8</v>
      </c>
      <c r="Y20" s="61">
        <v>2</v>
      </c>
      <c r="Z20" s="61">
        <v>8</v>
      </c>
      <c r="AA20" s="61">
        <v>4</v>
      </c>
      <c r="AB20" s="57"/>
    </row>
    <row r="21" spans="1:28" ht="11.1" customHeight="1" x14ac:dyDescent="0.25">
      <c r="A21" s="49"/>
      <c r="B21" s="68" t="s">
        <v>177</v>
      </c>
      <c r="C21" s="65"/>
      <c r="D21" s="65"/>
      <c r="E21" s="67"/>
      <c r="F21" s="69" t="s">
        <v>92</v>
      </c>
      <c r="G21" s="67"/>
      <c r="H21" s="47" t="s">
        <v>93</v>
      </c>
      <c r="I21" s="47" t="s">
        <v>44</v>
      </c>
      <c r="J21" s="46" t="s">
        <v>94</v>
      </c>
      <c r="K21" s="68" t="s">
        <v>116</v>
      </c>
      <c r="L21" s="65"/>
      <c r="M21" s="65"/>
      <c r="N21" s="65"/>
      <c r="O21" s="66"/>
      <c r="R21" s="36">
        <f t="shared" si="1"/>
        <v>9</v>
      </c>
      <c r="S21">
        <v>2</v>
      </c>
      <c r="V21" s="57"/>
      <c r="W21" s="57"/>
      <c r="X21" s="61">
        <v>9</v>
      </c>
      <c r="Y21" s="61">
        <v>2</v>
      </c>
      <c r="Z21" s="61">
        <v>9</v>
      </c>
      <c r="AA21" s="61">
        <v>4</v>
      </c>
      <c r="AB21" s="57"/>
    </row>
    <row r="22" spans="1:28" ht="11.1" customHeight="1" x14ac:dyDescent="0.25">
      <c r="A22" s="49"/>
      <c r="B22" s="68" t="s">
        <v>178</v>
      </c>
      <c r="C22" s="65"/>
      <c r="D22" s="65"/>
      <c r="E22" s="67"/>
      <c r="F22" s="69" t="s">
        <v>42</v>
      </c>
      <c r="G22" s="67"/>
      <c r="H22" s="47" t="s">
        <v>184</v>
      </c>
      <c r="I22" s="46" t="s">
        <v>44</v>
      </c>
      <c r="J22" s="46" t="s">
        <v>136</v>
      </c>
      <c r="K22" s="68" t="s">
        <v>137</v>
      </c>
      <c r="L22" s="65"/>
      <c r="M22" s="65"/>
      <c r="N22" s="65"/>
      <c r="O22" s="66"/>
      <c r="R22" s="36">
        <f t="shared" si="1"/>
        <v>10</v>
      </c>
      <c r="S22">
        <v>2</v>
      </c>
      <c r="V22" s="57"/>
      <c r="W22" s="57"/>
      <c r="X22" s="61">
        <v>10</v>
      </c>
      <c r="Y22" s="61">
        <v>2</v>
      </c>
      <c r="Z22" s="61">
        <v>10</v>
      </c>
      <c r="AA22" s="61">
        <v>4</v>
      </c>
      <c r="AB22" s="57"/>
    </row>
    <row r="23" spans="1:28" ht="11.1" customHeight="1" x14ac:dyDescent="0.25">
      <c r="A23" s="49"/>
      <c r="B23" s="68" t="s">
        <v>179</v>
      </c>
      <c r="C23" s="65"/>
      <c r="D23" s="65"/>
      <c r="E23" s="67"/>
      <c r="F23" s="69" t="s">
        <v>46</v>
      </c>
      <c r="G23" s="67"/>
      <c r="H23" s="47" t="s">
        <v>185</v>
      </c>
      <c r="I23" s="46" t="s">
        <v>44</v>
      </c>
      <c r="J23" s="46" t="s">
        <v>186</v>
      </c>
      <c r="K23" s="68" t="s">
        <v>180</v>
      </c>
      <c r="L23" s="65"/>
      <c r="M23" s="65"/>
      <c r="N23" s="65"/>
      <c r="O23" s="66"/>
      <c r="R23" s="36">
        <f t="shared" si="1"/>
        <v>11</v>
      </c>
      <c r="S23">
        <v>4</v>
      </c>
      <c r="V23" s="57"/>
      <c r="W23" s="57"/>
      <c r="X23" s="61">
        <v>11</v>
      </c>
      <c r="Y23" s="61">
        <v>4</v>
      </c>
      <c r="Z23" s="61">
        <v>11</v>
      </c>
      <c r="AA23" s="61">
        <v>6</v>
      </c>
      <c r="AB23" s="57"/>
    </row>
    <row r="24" spans="1:28" ht="11.1" customHeight="1" x14ac:dyDescent="0.25">
      <c r="A24" s="49"/>
      <c r="B24" s="68" t="s">
        <v>181</v>
      </c>
      <c r="C24" s="65"/>
      <c r="D24" s="65"/>
      <c r="E24" s="67"/>
      <c r="F24" s="69" t="s">
        <v>49</v>
      </c>
      <c r="G24" s="67"/>
      <c r="H24" s="47" t="s">
        <v>187</v>
      </c>
      <c r="I24" s="46" t="s">
        <v>44</v>
      </c>
      <c r="J24" s="46" t="s">
        <v>79</v>
      </c>
      <c r="K24" s="68" t="s">
        <v>80</v>
      </c>
      <c r="L24" s="65"/>
      <c r="M24" s="65"/>
      <c r="N24" s="65"/>
      <c r="O24" s="66"/>
      <c r="R24" s="36">
        <f t="shared" si="1"/>
        <v>12</v>
      </c>
      <c r="S24">
        <v>4</v>
      </c>
      <c r="V24" s="57"/>
      <c r="W24" s="57"/>
      <c r="X24" s="61">
        <v>12</v>
      </c>
      <c r="Y24" s="61">
        <v>4</v>
      </c>
      <c r="Z24" s="61">
        <v>12</v>
      </c>
      <c r="AA24" s="61">
        <v>6</v>
      </c>
      <c r="AB24" s="57"/>
    </row>
    <row r="25" spans="1:28" ht="11.1" customHeight="1" x14ac:dyDescent="0.25">
      <c r="A25" s="49"/>
      <c r="B25" s="68"/>
      <c r="C25" s="65"/>
      <c r="D25" s="65"/>
      <c r="E25" s="67"/>
      <c r="F25" s="69"/>
      <c r="G25" s="67"/>
      <c r="H25" s="25"/>
      <c r="I25" s="46"/>
      <c r="J25" s="46"/>
      <c r="K25" s="68"/>
      <c r="L25" s="65"/>
      <c r="M25" s="65"/>
      <c r="N25" s="65"/>
      <c r="O25" s="66"/>
      <c r="R25" s="36">
        <f t="shared" si="1"/>
        <v>13</v>
      </c>
      <c r="S25">
        <v>4</v>
      </c>
      <c r="V25" s="57"/>
      <c r="W25" s="57"/>
      <c r="X25" s="61">
        <v>13</v>
      </c>
      <c r="Y25" s="61">
        <v>4</v>
      </c>
      <c r="Z25" s="61">
        <v>13</v>
      </c>
      <c r="AA25" s="61">
        <v>6</v>
      </c>
      <c r="AB25" s="57"/>
    </row>
    <row r="26" spans="1:28" ht="11.1" customHeight="1" x14ac:dyDescent="0.25">
      <c r="A26" s="49" t="s">
        <v>51</v>
      </c>
      <c r="B26" s="68" t="s">
        <v>198</v>
      </c>
      <c r="C26" s="65"/>
      <c r="D26" s="65"/>
      <c r="E26" s="67"/>
      <c r="F26" s="69" t="s">
        <v>105</v>
      </c>
      <c r="G26" s="67"/>
      <c r="H26" s="47" t="s">
        <v>106</v>
      </c>
      <c r="I26" s="46" t="s">
        <v>44</v>
      </c>
      <c r="J26" s="46" t="s">
        <v>72</v>
      </c>
      <c r="K26" s="68" t="s">
        <v>199</v>
      </c>
      <c r="L26" s="65"/>
      <c r="M26" s="65"/>
      <c r="N26" s="65"/>
      <c r="O26" s="66"/>
      <c r="R26" s="36">
        <f t="shared" si="1"/>
        <v>14</v>
      </c>
      <c r="S26">
        <v>4</v>
      </c>
      <c r="V26" s="57"/>
      <c r="W26" s="57"/>
      <c r="X26" s="61">
        <v>14</v>
      </c>
      <c r="Y26" s="61">
        <v>4</v>
      </c>
      <c r="Z26" s="61">
        <v>14</v>
      </c>
      <c r="AA26" s="61">
        <v>6</v>
      </c>
      <c r="AB26" s="57"/>
    </row>
    <row r="27" spans="1:28" ht="11.1" customHeight="1" x14ac:dyDescent="0.25">
      <c r="A27" s="49"/>
      <c r="B27" s="68" t="s">
        <v>200</v>
      </c>
      <c r="C27" s="65"/>
      <c r="D27" s="65"/>
      <c r="E27" s="67"/>
      <c r="F27" s="69" t="s">
        <v>201</v>
      </c>
      <c r="G27" s="67"/>
      <c r="H27" s="47" t="s">
        <v>205</v>
      </c>
      <c r="I27" s="46" t="s">
        <v>44</v>
      </c>
      <c r="J27" s="46" t="s">
        <v>206</v>
      </c>
      <c r="K27" s="68" t="s">
        <v>202</v>
      </c>
      <c r="L27" s="65"/>
      <c r="M27" s="65"/>
      <c r="N27" s="65"/>
      <c r="O27" s="66"/>
      <c r="R27" s="36">
        <f t="shared" si="1"/>
        <v>15</v>
      </c>
      <c r="S27">
        <v>4</v>
      </c>
      <c r="V27" s="57"/>
      <c r="W27" s="57"/>
      <c r="X27" s="61">
        <v>15</v>
      </c>
      <c r="Y27" s="61">
        <v>4</v>
      </c>
      <c r="Z27" s="61">
        <v>15</v>
      </c>
      <c r="AA27" s="61">
        <v>6</v>
      </c>
      <c r="AB27" s="57"/>
    </row>
    <row r="28" spans="1:28" ht="11.1" customHeight="1" x14ac:dyDescent="0.25">
      <c r="A28" s="49"/>
      <c r="B28" s="68" t="s">
        <v>195</v>
      </c>
      <c r="C28" s="65"/>
      <c r="D28" s="65"/>
      <c r="E28" s="67"/>
      <c r="F28" s="69" t="s">
        <v>41</v>
      </c>
      <c r="G28" s="67"/>
      <c r="H28" s="47" t="s">
        <v>224</v>
      </c>
      <c r="I28" s="46" t="s">
        <v>43</v>
      </c>
      <c r="J28" s="46" t="s">
        <v>67</v>
      </c>
      <c r="K28" s="68" t="s">
        <v>64</v>
      </c>
      <c r="L28" s="65"/>
      <c r="M28" s="65"/>
      <c r="N28" s="65"/>
      <c r="O28" s="66"/>
      <c r="R28" s="36">
        <f t="shared" si="1"/>
        <v>16</v>
      </c>
      <c r="S28">
        <v>6</v>
      </c>
      <c r="V28" s="57"/>
      <c r="W28" s="57"/>
      <c r="X28" s="61">
        <v>16</v>
      </c>
      <c r="Y28" s="61">
        <v>6</v>
      </c>
      <c r="Z28" s="61">
        <v>16</v>
      </c>
      <c r="AA28" s="61">
        <v>8</v>
      </c>
      <c r="AB28" s="57"/>
    </row>
    <row r="29" spans="1:28" ht="11.1" customHeight="1" x14ac:dyDescent="0.25">
      <c r="A29" s="49"/>
      <c r="B29" s="68" t="s">
        <v>196</v>
      </c>
      <c r="C29" s="65"/>
      <c r="D29" s="65"/>
      <c r="E29" s="67"/>
      <c r="F29" s="69" t="s">
        <v>49</v>
      </c>
      <c r="G29" s="67"/>
      <c r="H29" s="53" t="s">
        <v>207</v>
      </c>
      <c r="I29" s="51" t="s">
        <v>44</v>
      </c>
      <c r="J29" s="46" t="s">
        <v>70</v>
      </c>
      <c r="K29" s="68" t="s">
        <v>71</v>
      </c>
      <c r="L29" s="65"/>
      <c r="M29" s="65"/>
      <c r="N29" s="65"/>
      <c r="O29" s="66"/>
      <c r="R29" s="36">
        <f t="shared" si="1"/>
        <v>17</v>
      </c>
      <c r="S29">
        <v>6</v>
      </c>
      <c r="V29" s="57"/>
      <c r="W29" s="57"/>
      <c r="X29" s="61">
        <v>17</v>
      </c>
      <c r="Y29" s="61">
        <v>6</v>
      </c>
      <c r="Z29" s="61"/>
      <c r="AA29" s="61"/>
      <c r="AB29" s="57"/>
    </row>
    <row r="30" spans="1:28" ht="11.1" customHeight="1" x14ac:dyDescent="0.25">
      <c r="A30" s="49"/>
      <c r="B30" s="68" t="s">
        <v>102</v>
      </c>
      <c r="C30" s="65"/>
      <c r="D30" s="65"/>
      <c r="E30" s="67"/>
      <c r="F30" s="69" t="s">
        <v>103</v>
      </c>
      <c r="G30" s="67"/>
      <c r="H30" s="47" t="s">
        <v>104</v>
      </c>
      <c r="I30" s="46" t="s">
        <v>44</v>
      </c>
      <c r="J30" s="46" t="s">
        <v>100</v>
      </c>
      <c r="K30" s="68" t="s">
        <v>101</v>
      </c>
      <c r="L30" s="65"/>
      <c r="M30" s="65"/>
      <c r="N30" s="65"/>
      <c r="O30" s="66"/>
      <c r="R30" s="36">
        <f t="shared" si="1"/>
        <v>18</v>
      </c>
      <c r="S30">
        <v>6</v>
      </c>
      <c r="V30" s="57"/>
      <c r="W30" s="57"/>
      <c r="X30" s="61">
        <v>18</v>
      </c>
      <c r="Y30" s="61">
        <v>6</v>
      </c>
      <c r="Z30" s="61"/>
      <c r="AA30" s="61"/>
      <c r="AB30" s="57"/>
    </row>
    <row r="31" spans="1:28" ht="11.1" customHeight="1" x14ac:dyDescent="0.25">
      <c r="A31" s="49"/>
      <c r="B31" s="68" t="s">
        <v>197</v>
      </c>
      <c r="C31" s="65"/>
      <c r="D31" s="65"/>
      <c r="E31" s="67"/>
      <c r="F31" s="69" t="s">
        <v>203</v>
      </c>
      <c r="G31" s="67"/>
      <c r="H31" s="47" t="s">
        <v>204</v>
      </c>
      <c r="I31" s="46" t="s">
        <v>43</v>
      </c>
      <c r="J31" s="46" t="s">
        <v>73</v>
      </c>
      <c r="K31" s="68" t="s">
        <v>113</v>
      </c>
      <c r="L31" s="65"/>
      <c r="M31" s="65"/>
      <c r="N31" s="65"/>
      <c r="O31" s="66"/>
      <c r="R31" s="36">
        <f t="shared" si="1"/>
        <v>19</v>
      </c>
      <c r="S31">
        <v>6</v>
      </c>
      <c r="V31" s="57"/>
      <c r="W31" s="57"/>
      <c r="X31" s="61">
        <v>19</v>
      </c>
      <c r="Y31" s="61">
        <v>6</v>
      </c>
      <c r="Z31" s="61"/>
      <c r="AA31" s="61"/>
      <c r="AB31" s="57"/>
    </row>
    <row r="32" spans="1:28" ht="11.1" customHeight="1" x14ac:dyDescent="0.25">
      <c r="A32" s="49"/>
      <c r="B32" s="68"/>
      <c r="C32" s="65"/>
      <c r="D32" s="65"/>
      <c r="E32" s="67"/>
      <c r="F32" s="69"/>
      <c r="G32" s="67"/>
      <c r="H32" s="25"/>
      <c r="I32" s="46"/>
      <c r="J32" s="46"/>
      <c r="K32" s="68"/>
      <c r="L32" s="65"/>
      <c r="M32" s="65"/>
      <c r="N32" s="65"/>
      <c r="O32" s="66"/>
      <c r="R32" s="36">
        <f t="shared" si="1"/>
        <v>20</v>
      </c>
      <c r="S32">
        <v>6</v>
      </c>
      <c r="V32" s="57"/>
      <c r="W32" s="57"/>
      <c r="X32" s="61">
        <v>20</v>
      </c>
      <c r="Y32" s="61">
        <v>6</v>
      </c>
      <c r="Z32" s="61"/>
      <c r="AA32" s="61"/>
      <c r="AB32" s="57"/>
    </row>
    <row r="33" spans="1:28" ht="11.1" customHeight="1" x14ac:dyDescent="0.25">
      <c r="A33" s="49" t="s">
        <v>52</v>
      </c>
      <c r="B33" s="68" t="s">
        <v>188</v>
      </c>
      <c r="C33" s="65"/>
      <c r="D33" s="65"/>
      <c r="E33" s="67"/>
      <c r="F33" s="69" t="s">
        <v>47</v>
      </c>
      <c r="G33" s="67"/>
      <c r="H33" s="47" t="s">
        <v>189</v>
      </c>
      <c r="I33" s="46" t="s">
        <v>65</v>
      </c>
      <c r="J33" s="46" t="s">
        <v>59</v>
      </c>
      <c r="K33" s="68" t="s">
        <v>176</v>
      </c>
      <c r="L33" s="65"/>
      <c r="M33" s="65"/>
      <c r="N33" s="65"/>
      <c r="O33" s="66"/>
      <c r="V33" s="57"/>
      <c r="W33" s="57"/>
      <c r="X33" s="61">
        <v>21</v>
      </c>
      <c r="Y33" s="61">
        <v>8</v>
      </c>
      <c r="Z33" s="61"/>
      <c r="AA33" s="61"/>
      <c r="AB33" s="57"/>
    </row>
    <row r="34" spans="1:28" ht="11.1" customHeight="1" x14ac:dyDescent="0.25">
      <c r="A34" s="49"/>
      <c r="B34" s="68" t="s">
        <v>190</v>
      </c>
      <c r="C34" s="65"/>
      <c r="D34" s="65"/>
      <c r="E34" s="67"/>
      <c r="F34" s="69" t="s">
        <v>114</v>
      </c>
      <c r="G34" s="67"/>
      <c r="H34" s="47" t="s">
        <v>115</v>
      </c>
      <c r="I34" s="46" t="s">
        <v>44</v>
      </c>
      <c r="J34" s="46" t="s">
        <v>94</v>
      </c>
      <c r="K34" s="68" t="s">
        <v>116</v>
      </c>
      <c r="L34" s="65"/>
      <c r="M34" s="65"/>
      <c r="N34" s="65"/>
      <c r="O34" s="66"/>
      <c r="V34" s="57"/>
      <c r="W34" s="57"/>
      <c r="X34" s="57"/>
      <c r="Y34" s="57"/>
      <c r="Z34" s="57"/>
      <c r="AA34" s="57"/>
      <c r="AB34" s="57"/>
    </row>
    <row r="35" spans="1:28" ht="11.1" customHeight="1" x14ac:dyDescent="0.25">
      <c r="A35" s="49"/>
      <c r="B35" s="68"/>
      <c r="C35" s="65"/>
      <c r="D35" s="65"/>
      <c r="E35" s="67"/>
      <c r="F35" s="69"/>
      <c r="G35" s="67"/>
      <c r="H35" s="25"/>
      <c r="I35" s="46"/>
      <c r="J35" s="46"/>
      <c r="K35" s="68"/>
      <c r="L35" s="65"/>
      <c r="M35" s="65"/>
      <c r="N35" s="65"/>
      <c r="O35" s="66"/>
      <c r="V35" s="57"/>
      <c r="W35" s="57"/>
      <c r="X35" s="57"/>
      <c r="Y35" s="57"/>
      <c r="Z35" s="57"/>
      <c r="AA35" s="57"/>
      <c r="AB35" s="57"/>
    </row>
    <row r="36" spans="1:28" ht="11.1" customHeight="1" thickBot="1" x14ac:dyDescent="0.3">
      <c r="A36" s="52"/>
      <c r="B36" s="80"/>
      <c r="C36" s="74"/>
      <c r="D36" s="74"/>
      <c r="E36" s="79"/>
      <c r="F36" s="90"/>
      <c r="G36" s="79"/>
      <c r="H36" s="25"/>
      <c r="I36" s="46"/>
      <c r="J36" s="46"/>
      <c r="K36" s="80"/>
      <c r="L36" s="74"/>
      <c r="M36" s="74"/>
      <c r="N36" s="74"/>
      <c r="O36" s="75"/>
      <c r="V36" s="57"/>
      <c r="W36" s="57"/>
      <c r="X36" s="57"/>
      <c r="Y36" s="57"/>
      <c r="Z36" s="57"/>
      <c r="AA36" s="57"/>
      <c r="AB36" s="57"/>
    </row>
    <row r="37" spans="1:28" x14ac:dyDescent="0.25">
      <c r="A37" s="15" t="s">
        <v>2</v>
      </c>
      <c r="B37" s="14"/>
      <c r="C37" s="14"/>
      <c r="D37" s="14"/>
      <c r="E37" s="14"/>
      <c r="F37" s="14"/>
      <c r="G37" s="16"/>
      <c r="H37" s="17"/>
      <c r="I37" s="17"/>
      <c r="J37" s="17"/>
      <c r="V37" s="57"/>
      <c r="W37" s="57"/>
      <c r="X37" s="57"/>
      <c r="Y37" s="57"/>
      <c r="Z37" s="57"/>
      <c r="AA37" s="57"/>
      <c r="AB37" s="57"/>
    </row>
    <row r="38" spans="1:28" x14ac:dyDescent="0.25">
      <c r="B38" s="89" t="s">
        <v>29</v>
      </c>
      <c r="C38" s="89"/>
      <c r="D38" s="89"/>
      <c r="E38" s="89"/>
      <c r="F38" s="89"/>
      <c r="G38" s="6"/>
      <c r="K38" s="76" t="s">
        <v>10</v>
      </c>
      <c r="L38" s="76"/>
      <c r="M38" s="76"/>
      <c r="N38" s="76"/>
      <c r="V38" s="57"/>
      <c r="W38" s="57"/>
      <c r="X38" s="57"/>
      <c r="Y38" s="57"/>
      <c r="Z38" s="57"/>
      <c r="AA38" s="57"/>
      <c r="AB38" s="57"/>
    </row>
    <row r="39" spans="1:28" x14ac:dyDescent="0.25">
      <c r="B39" s="81" t="s">
        <v>75</v>
      </c>
      <c r="C39" s="81"/>
      <c r="D39" s="81"/>
      <c r="E39" s="81"/>
      <c r="F39" s="81"/>
      <c r="G39" s="18"/>
      <c r="K39" s="81" t="s">
        <v>118</v>
      </c>
      <c r="L39" s="81"/>
      <c r="M39" s="81"/>
      <c r="N39" s="81"/>
      <c r="V39" s="57"/>
      <c r="W39" s="57"/>
      <c r="X39" s="57"/>
      <c r="Y39" s="57"/>
      <c r="Z39" s="57"/>
      <c r="AA39" s="57"/>
      <c r="AB39" s="57"/>
    </row>
    <row r="40" spans="1:28" x14ac:dyDescent="0.25">
      <c r="B40" s="19"/>
      <c r="C40" s="19"/>
      <c r="D40" s="19"/>
      <c r="E40" s="19"/>
      <c r="F40" s="19"/>
      <c r="G40" s="19"/>
      <c r="K40" s="19"/>
      <c r="L40" s="19"/>
      <c r="M40" s="19"/>
      <c r="N40" s="19"/>
    </row>
    <row r="41" spans="1:28" x14ac:dyDescent="0.25">
      <c r="B41" s="19"/>
      <c r="C41" s="19"/>
      <c r="D41" s="19"/>
      <c r="E41" s="19"/>
      <c r="F41" s="19"/>
      <c r="G41" s="19"/>
      <c r="K41" s="19"/>
      <c r="L41" s="19"/>
      <c r="M41" s="19"/>
      <c r="N41" s="19"/>
    </row>
    <row r="42" spans="1:28" ht="13.8" thickBot="1" x14ac:dyDescent="0.3"/>
    <row r="43" spans="1:28" ht="24" customHeight="1" x14ac:dyDescent="0.25">
      <c r="A43" s="11" t="s">
        <v>8</v>
      </c>
      <c r="B43" s="85" t="s">
        <v>17</v>
      </c>
      <c r="C43" s="86"/>
      <c r="D43" s="86"/>
      <c r="E43" s="86"/>
      <c r="F43" s="86" t="s">
        <v>16</v>
      </c>
      <c r="G43" s="82"/>
      <c r="H43" s="13" t="s">
        <v>9</v>
      </c>
      <c r="I43" s="12" t="s">
        <v>0</v>
      </c>
      <c r="J43" s="20" t="s">
        <v>5</v>
      </c>
      <c r="K43" s="82" t="s">
        <v>1</v>
      </c>
      <c r="L43" s="83"/>
      <c r="M43" s="83"/>
      <c r="N43" s="83"/>
      <c r="O43" s="84"/>
    </row>
    <row r="44" spans="1:28" ht="11.1" customHeight="1" x14ac:dyDescent="0.25">
      <c r="A44" s="49" t="s">
        <v>55</v>
      </c>
      <c r="B44" s="68" t="s">
        <v>208</v>
      </c>
      <c r="C44" s="65"/>
      <c r="D44" s="65"/>
      <c r="E44" s="67"/>
      <c r="F44" s="69" t="s">
        <v>42</v>
      </c>
      <c r="G44" s="67"/>
      <c r="H44" s="53" t="s">
        <v>220</v>
      </c>
      <c r="I44" s="51" t="s">
        <v>44</v>
      </c>
      <c r="J44" s="46" t="s">
        <v>62</v>
      </c>
      <c r="K44" s="68" t="s">
        <v>98</v>
      </c>
      <c r="L44" s="65"/>
      <c r="M44" s="65"/>
      <c r="N44" s="65"/>
      <c r="O44" s="66"/>
    </row>
    <row r="45" spans="1:28" ht="11.1" customHeight="1" x14ac:dyDescent="0.25">
      <c r="A45" s="23"/>
      <c r="B45" s="68" t="s">
        <v>209</v>
      </c>
      <c r="C45" s="65"/>
      <c r="D45" s="65"/>
      <c r="E45" s="67"/>
      <c r="F45" s="69" t="s">
        <v>210</v>
      </c>
      <c r="G45" s="67"/>
      <c r="H45" s="53" t="s">
        <v>221</v>
      </c>
      <c r="I45" s="51" t="s">
        <v>65</v>
      </c>
      <c r="J45" s="46" t="s">
        <v>124</v>
      </c>
      <c r="K45" s="68" t="s">
        <v>212</v>
      </c>
      <c r="L45" s="65"/>
      <c r="M45" s="65"/>
      <c r="N45" s="65"/>
      <c r="O45" s="66"/>
    </row>
    <row r="46" spans="1:28" ht="11.1" customHeight="1" x14ac:dyDescent="0.25">
      <c r="A46" s="23"/>
      <c r="B46" s="68" t="s">
        <v>53</v>
      </c>
      <c r="C46" s="65"/>
      <c r="D46" s="65"/>
      <c r="E46" s="67"/>
      <c r="F46" s="69" t="s">
        <v>54</v>
      </c>
      <c r="G46" s="67"/>
      <c r="H46" s="53" t="s">
        <v>222</v>
      </c>
      <c r="I46" s="51" t="s">
        <v>44</v>
      </c>
      <c r="J46" s="46" t="s">
        <v>60</v>
      </c>
      <c r="K46" s="68" t="s">
        <v>61</v>
      </c>
      <c r="L46" s="65"/>
      <c r="M46" s="65"/>
      <c r="N46" s="65"/>
      <c r="O46" s="66"/>
    </row>
    <row r="47" spans="1:28" ht="11.1" customHeight="1" x14ac:dyDescent="0.25">
      <c r="A47" s="23"/>
      <c r="B47" s="68" t="s">
        <v>211</v>
      </c>
      <c r="C47" s="65"/>
      <c r="D47" s="65"/>
      <c r="E47" s="67"/>
      <c r="F47" s="69" t="s">
        <v>99</v>
      </c>
      <c r="G47" s="67"/>
      <c r="H47" s="53" t="s">
        <v>223</v>
      </c>
      <c r="I47" s="51" t="s">
        <v>44</v>
      </c>
      <c r="J47" s="46" t="s">
        <v>60</v>
      </c>
      <c r="K47" s="68" t="s">
        <v>61</v>
      </c>
      <c r="L47" s="65"/>
      <c r="M47" s="65"/>
      <c r="N47" s="65"/>
      <c r="O47" s="66"/>
    </row>
    <row r="48" spans="1:28" ht="11.1" customHeight="1" x14ac:dyDescent="0.25">
      <c r="A48" s="23"/>
      <c r="B48" s="68"/>
      <c r="C48" s="65"/>
      <c r="D48" s="65"/>
      <c r="E48" s="67"/>
      <c r="F48" s="69"/>
      <c r="G48" s="67"/>
      <c r="H48" s="53"/>
      <c r="I48" s="51"/>
      <c r="J48" s="46"/>
      <c r="K48" s="68"/>
      <c r="L48" s="65"/>
      <c r="M48" s="65"/>
      <c r="N48" s="65"/>
      <c r="O48" s="66"/>
    </row>
    <row r="49" spans="1:15" ht="11.1" customHeight="1" x14ac:dyDescent="0.25">
      <c r="A49" s="49" t="s">
        <v>66</v>
      </c>
      <c r="B49" s="68" t="s">
        <v>213</v>
      </c>
      <c r="C49" s="65"/>
      <c r="D49" s="65"/>
      <c r="E49" s="67"/>
      <c r="F49" s="69" t="s">
        <v>214</v>
      </c>
      <c r="G49" s="67"/>
      <c r="H49" s="53" t="s">
        <v>217</v>
      </c>
      <c r="I49" s="51" t="s">
        <v>44</v>
      </c>
      <c r="J49" s="46" t="s">
        <v>218</v>
      </c>
      <c r="K49" s="68" t="s">
        <v>215</v>
      </c>
      <c r="L49" s="65"/>
      <c r="M49" s="65"/>
      <c r="N49" s="65"/>
      <c r="O49" s="66"/>
    </row>
    <row r="50" spans="1:15" ht="11.1" customHeight="1" x14ac:dyDescent="0.25">
      <c r="A50" s="23"/>
      <c r="B50" s="68" t="s">
        <v>216</v>
      </c>
      <c r="C50" s="65"/>
      <c r="D50" s="65"/>
      <c r="E50" s="67"/>
      <c r="F50" s="69" t="s">
        <v>105</v>
      </c>
      <c r="G50" s="67"/>
      <c r="H50" s="53" t="s">
        <v>219</v>
      </c>
      <c r="I50" s="51" t="s">
        <v>44</v>
      </c>
      <c r="J50" s="46" t="s">
        <v>62</v>
      </c>
      <c r="K50" s="68" t="s">
        <v>98</v>
      </c>
      <c r="L50" s="65"/>
      <c r="M50" s="65"/>
      <c r="N50" s="65"/>
      <c r="O50" s="66"/>
    </row>
    <row r="51" spans="1:15" ht="11.1" customHeight="1" x14ac:dyDescent="0.25">
      <c r="A51" s="49"/>
      <c r="B51" s="68"/>
      <c r="C51" s="65"/>
      <c r="D51" s="65"/>
      <c r="E51" s="67"/>
      <c r="F51" s="69"/>
      <c r="G51" s="67"/>
      <c r="H51" s="53"/>
      <c r="I51" s="51"/>
      <c r="J51" s="46"/>
      <c r="K51" s="68"/>
      <c r="L51" s="65"/>
      <c r="M51" s="65"/>
      <c r="N51" s="65"/>
      <c r="O51" s="66"/>
    </row>
    <row r="52" spans="1:15" ht="11.1" customHeight="1" x14ac:dyDescent="0.25">
      <c r="A52" s="23"/>
      <c r="B52" s="68"/>
      <c r="C52" s="65"/>
      <c r="D52" s="65"/>
      <c r="E52" s="67"/>
      <c r="F52" s="69"/>
      <c r="G52" s="67"/>
      <c r="H52" s="53"/>
      <c r="I52" s="51"/>
      <c r="J52" s="46"/>
      <c r="K52" s="68"/>
      <c r="L52" s="65"/>
      <c r="M52" s="65"/>
      <c r="N52" s="65"/>
      <c r="O52" s="66"/>
    </row>
    <row r="53" spans="1:15" ht="11.1" customHeight="1" x14ac:dyDescent="0.25">
      <c r="A53" s="23"/>
      <c r="B53" s="68" t="s">
        <v>132</v>
      </c>
      <c r="C53" s="65"/>
      <c r="D53" s="65"/>
      <c r="E53" s="67"/>
      <c r="F53" s="69"/>
      <c r="G53" s="67"/>
      <c r="H53" s="27"/>
      <c r="I53" s="46"/>
      <c r="J53" s="46"/>
      <c r="K53" s="68"/>
      <c r="L53" s="65"/>
      <c r="M53" s="65"/>
      <c r="N53" s="65"/>
      <c r="O53" s="66"/>
    </row>
    <row r="54" spans="1:15" ht="11.1" customHeight="1" x14ac:dyDescent="0.25">
      <c r="A54" s="49"/>
      <c r="B54" s="68"/>
      <c r="C54" s="65"/>
      <c r="D54" s="65"/>
      <c r="E54" s="67"/>
      <c r="F54" s="69"/>
      <c r="G54" s="67"/>
      <c r="H54" s="53"/>
      <c r="I54" s="51"/>
      <c r="J54" s="46"/>
      <c r="K54" s="68"/>
      <c r="L54" s="65"/>
      <c r="M54" s="65"/>
      <c r="N54" s="65"/>
      <c r="O54" s="66"/>
    </row>
    <row r="55" spans="1:15" ht="11.1" customHeight="1" x14ac:dyDescent="0.25">
      <c r="A55" s="49" t="s">
        <v>45</v>
      </c>
      <c r="B55" s="68" t="s">
        <v>133</v>
      </c>
      <c r="C55" s="65"/>
      <c r="D55" s="65"/>
      <c r="E55" s="67"/>
      <c r="F55" s="69" t="s">
        <v>134</v>
      </c>
      <c r="G55" s="67"/>
      <c r="H55" s="53" t="s">
        <v>135</v>
      </c>
      <c r="I55" s="51" t="s">
        <v>44</v>
      </c>
      <c r="J55" s="46" t="s">
        <v>136</v>
      </c>
      <c r="K55" s="68" t="s">
        <v>137</v>
      </c>
      <c r="L55" s="65"/>
      <c r="M55" s="65"/>
      <c r="N55" s="65"/>
      <c r="O55" s="66"/>
    </row>
    <row r="56" spans="1:15" ht="11.1" customHeight="1" x14ac:dyDescent="0.25">
      <c r="A56" s="49" t="s">
        <v>48</v>
      </c>
      <c r="B56" s="68" t="s">
        <v>138</v>
      </c>
      <c r="C56" s="65"/>
      <c r="D56" s="65"/>
      <c r="E56" s="67"/>
      <c r="F56" s="69" t="s">
        <v>139</v>
      </c>
      <c r="G56" s="67"/>
      <c r="H56" s="53" t="s">
        <v>140</v>
      </c>
      <c r="I56" s="51" t="s">
        <v>44</v>
      </c>
      <c r="J56" s="46" t="s">
        <v>60</v>
      </c>
      <c r="K56" s="68" t="s">
        <v>61</v>
      </c>
      <c r="L56" s="65"/>
      <c r="M56" s="65"/>
      <c r="N56" s="65"/>
      <c r="O56" s="66"/>
    </row>
    <row r="57" spans="1:15" ht="11.1" customHeight="1" x14ac:dyDescent="0.25">
      <c r="A57" s="49" t="s">
        <v>66</v>
      </c>
      <c r="B57" s="68" t="s">
        <v>141</v>
      </c>
      <c r="C57" s="65"/>
      <c r="D57" s="65"/>
      <c r="E57" s="67"/>
      <c r="F57" s="69" t="s">
        <v>50</v>
      </c>
      <c r="G57" s="67"/>
      <c r="H57" s="53" t="s">
        <v>142</v>
      </c>
      <c r="I57" s="51" t="s">
        <v>44</v>
      </c>
      <c r="J57" s="46" t="s">
        <v>60</v>
      </c>
      <c r="K57" s="68" t="s">
        <v>61</v>
      </c>
      <c r="L57" s="65"/>
      <c r="M57" s="65"/>
      <c r="N57" s="65"/>
      <c r="O57" s="66"/>
    </row>
    <row r="58" spans="1:15" ht="11.1" customHeight="1" x14ac:dyDescent="0.25">
      <c r="A58" s="49"/>
      <c r="B58" s="68"/>
      <c r="C58" s="65"/>
      <c r="D58" s="65"/>
      <c r="E58" s="67"/>
      <c r="F58" s="69"/>
      <c r="G58" s="67"/>
      <c r="H58" s="27"/>
      <c r="I58" s="51"/>
      <c r="J58" s="62"/>
      <c r="K58" s="69"/>
      <c r="L58" s="65"/>
      <c r="M58" s="65"/>
      <c r="N58" s="65"/>
      <c r="O58" s="66"/>
    </row>
    <row r="59" spans="1:15" ht="11.1" customHeight="1" x14ac:dyDescent="0.25">
      <c r="A59" s="23"/>
      <c r="B59" s="68"/>
      <c r="C59" s="65"/>
      <c r="D59" s="65"/>
      <c r="E59" s="67"/>
      <c r="F59" s="69"/>
      <c r="G59" s="67"/>
      <c r="H59" s="43"/>
      <c r="I59" s="51"/>
      <c r="J59" s="62"/>
      <c r="K59" s="69"/>
      <c r="L59" s="65"/>
      <c r="M59" s="65"/>
      <c r="N59" s="65"/>
      <c r="O59" s="66"/>
    </row>
    <row r="60" spans="1:15" ht="11.1" customHeight="1" x14ac:dyDescent="0.25">
      <c r="A60" s="30"/>
      <c r="B60" s="71"/>
      <c r="C60" s="72"/>
      <c r="D60" s="72"/>
      <c r="E60" s="73"/>
      <c r="F60" s="72"/>
      <c r="G60" s="73"/>
      <c r="H60" s="31"/>
      <c r="I60" s="26"/>
      <c r="J60" s="26"/>
      <c r="K60" s="64"/>
      <c r="L60" s="65"/>
      <c r="M60" s="65"/>
      <c r="N60" s="65"/>
      <c r="O60" s="66"/>
    </row>
    <row r="61" spans="1:15" ht="11.1" customHeight="1" x14ac:dyDescent="0.25">
      <c r="A61" s="23"/>
      <c r="B61" s="64"/>
      <c r="C61" s="65"/>
      <c r="D61" s="65"/>
      <c r="E61" s="67"/>
      <c r="F61" s="65"/>
      <c r="G61" s="67"/>
      <c r="H61" s="27"/>
      <c r="I61" s="26"/>
      <c r="J61" s="26"/>
      <c r="K61" s="64"/>
      <c r="L61" s="65"/>
      <c r="M61" s="65"/>
      <c r="N61" s="65"/>
      <c r="O61" s="66"/>
    </row>
    <row r="62" spans="1:15" ht="11.1" customHeight="1" x14ac:dyDescent="0.25">
      <c r="A62" s="23"/>
      <c r="B62" s="68"/>
      <c r="C62" s="65"/>
      <c r="D62" s="65"/>
      <c r="E62" s="67"/>
      <c r="F62" s="65"/>
      <c r="G62" s="67"/>
      <c r="H62" s="27"/>
      <c r="I62" s="26"/>
      <c r="J62" s="26"/>
      <c r="K62" s="64"/>
      <c r="L62" s="65"/>
      <c r="M62" s="65"/>
      <c r="N62" s="65"/>
      <c r="O62" s="66"/>
    </row>
    <row r="63" spans="1:15" ht="11.1" customHeight="1" x14ac:dyDescent="0.25">
      <c r="A63" s="23"/>
      <c r="B63" s="64"/>
      <c r="C63" s="65"/>
      <c r="D63" s="65"/>
      <c r="E63" s="67"/>
      <c r="F63" s="65"/>
      <c r="G63" s="67"/>
      <c r="H63" s="27"/>
      <c r="I63" s="24"/>
      <c r="J63" s="26"/>
      <c r="K63" s="64"/>
      <c r="L63" s="65"/>
      <c r="M63" s="65"/>
      <c r="N63" s="65"/>
      <c r="O63" s="66"/>
    </row>
    <row r="64" spans="1:15" ht="11.1" customHeight="1" x14ac:dyDescent="0.25">
      <c r="A64" s="49"/>
      <c r="B64" s="68"/>
      <c r="C64" s="65"/>
      <c r="D64" s="65"/>
      <c r="E64" s="67"/>
      <c r="F64" s="69"/>
      <c r="G64" s="67"/>
      <c r="H64" s="53"/>
      <c r="I64" s="51"/>
      <c r="J64" s="46"/>
      <c r="K64" s="68"/>
      <c r="L64" s="65"/>
      <c r="M64" s="65"/>
      <c r="N64" s="65"/>
      <c r="O64" s="66"/>
    </row>
    <row r="65" spans="1:15" ht="11.1" customHeight="1" x14ac:dyDescent="0.25">
      <c r="A65" s="49"/>
      <c r="B65" s="68"/>
      <c r="C65" s="65"/>
      <c r="D65" s="65"/>
      <c r="E65" s="67"/>
      <c r="F65" s="69"/>
      <c r="G65" s="67"/>
      <c r="H65" s="53"/>
      <c r="I65" s="51"/>
      <c r="J65" s="46"/>
      <c r="K65" s="68"/>
      <c r="L65" s="65"/>
      <c r="M65" s="65"/>
      <c r="N65" s="65"/>
      <c r="O65" s="66"/>
    </row>
    <row r="66" spans="1:15" ht="11.1" customHeight="1" x14ac:dyDescent="0.25">
      <c r="A66" s="49"/>
      <c r="B66" s="68"/>
      <c r="C66" s="65"/>
      <c r="D66" s="65"/>
      <c r="E66" s="67"/>
      <c r="F66" s="69"/>
      <c r="G66" s="67"/>
      <c r="H66" s="53"/>
      <c r="I66" s="51"/>
      <c r="J66" s="46"/>
      <c r="K66" s="68"/>
      <c r="L66" s="65"/>
      <c r="M66" s="65"/>
      <c r="N66" s="65"/>
      <c r="O66" s="66"/>
    </row>
    <row r="67" spans="1:15" ht="11.1" customHeight="1" x14ac:dyDescent="0.25">
      <c r="A67" s="49"/>
      <c r="B67" s="68"/>
      <c r="C67" s="65"/>
      <c r="D67" s="65"/>
      <c r="E67" s="67"/>
      <c r="F67" s="69"/>
      <c r="G67" s="67"/>
      <c r="H67" s="53"/>
      <c r="I67" s="51"/>
      <c r="J67" s="62"/>
      <c r="K67" s="69"/>
      <c r="L67" s="65"/>
      <c r="M67" s="65"/>
      <c r="N67" s="65"/>
      <c r="O67" s="66"/>
    </row>
    <row r="68" spans="1:15" ht="11.1" customHeight="1" x14ac:dyDescent="0.25">
      <c r="A68" s="49"/>
      <c r="B68" s="68"/>
      <c r="C68" s="65"/>
      <c r="D68" s="65"/>
      <c r="E68" s="67"/>
      <c r="F68" s="69"/>
      <c r="G68" s="67"/>
      <c r="H68" s="27"/>
      <c r="I68" s="51"/>
      <c r="J68" s="62"/>
      <c r="K68" s="69"/>
      <c r="L68" s="65"/>
      <c r="M68" s="65"/>
      <c r="N68" s="65"/>
      <c r="O68" s="66"/>
    </row>
    <row r="69" spans="1:15" ht="11.1" customHeight="1" x14ac:dyDescent="0.25">
      <c r="A69" s="49"/>
      <c r="B69" s="68"/>
      <c r="C69" s="65"/>
      <c r="D69" s="65"/>
      <c r="E69" s="67"/>
      <c r="F69" s="69"/>
      <c r="G69" s="67"/>
      <c r="H69" s="27"/>
      <c r="I69" s="51"/>
      <c r="J69" s="62"/>
      <c r="K69" s="69"/>
      <c r="L69" s="65"/>
      <c r="M69" s="65"/>
      <c r="N69" s="65"/>
      <c r="O69" s="66"/>
    </row>
    <row r="70" spans="1:15" ht="11.1" customHeight="1" x14ac:dyDescent="0.25">
      <c r="A70" s="49"/>
      <c r="B70" s="68"/>
      <c r="C70" s="65"/>
      <c r="D70" s="65"/>
      <c r="E70" s="67"/>
      <c r="F70" s="69"/>
      <c r="G70" s="67"/>
      <c r="H70" s="27"/>
      <c r="I70" s="51"/>
      <c r="J70" s="62"/>
      <c r="K70" s="69"/>
      <c r="L70" s="65"/>
      <c r="M70" s="65"/>
      <c r="N70" s="65"/>
      <c r="O70" s="66"/>
    </row>
    <row r="71" spans="1:15" ht="11.1" customHeight="1" x14ac:dyDescent="0.25">
      <c r="A71" s="23"/>
      <c r="B71" s="64"/>
      <c r="C71" s="65"/>
      <c r="D71" s="65"/>
      <c r="E71" s="67"/>
      <c r="F71" s="65"/>
      <c r="G71" s="67"/>
      <c r="H71" s="27"/>
      <c r="I71" s="24"/>
      <c r="J71" s="32"/>
      <c r="K71" s="65"/>
      <c r="L71" s="65"/>
      <c r="M71" s="65"/>
      <c r="N71" s="65"/>
      <c r="O71" s="66"/>
    </row>
    <row r="72" spans="1:15" ht="11.1" customHeight="1" x14ac:dyDescent="0.25">
      <c r="A72" s="23"/>
      <c r="B72" s="64"/>
      <c r="C72" s="65"/>
      <c r="D72" s="65"/>
      <c r="E72" s="67"/>
      <c r="F72" s="65"/>
      <c r="G72" s="67"/>
      <c r="H72" s="27"/>
      <c r="I72" s="24"/>
      <c r="J72" s="32"/>
      <c r="K72" s="65"/>
      <c r="L72" s="65"/>
      <c r="M72" s="65"/>
      <c r="N72" s="65"/>
      <c r="O72" s="66"/>
    </row>
    <row r="73" spans="1:15" ht="11.1" customHeight="1" x14ac:dyDescent="0.25">
      <c r="A73" s="23"/>
      <c r="B73" s="64"/>
      <c r="C73" s="65"/>
      <c r="D73" s="65"/>
      <c r="E73" s="67"/>
      <c r="F73" s="65"/>
      <c r="G73" s="67"/>
      <c r="H73" s="27"/>
      <c r="I73" s="24"/>
      <c r="J73" s="32"/>
      <c r="K73" s="65"/>
      <c r="L73" s="65"/>
      <c r="M73" s="65"/>
      <c r="N73" s="65"/>
      <c r="O73" s="66"/>
    </row>
    <row r="74" spans="1:15" ht="11.1" customHeight="1" x14ac:dyDescent="0.25">
      <c r="A74" s="23"/>
      <c r="B74" s="64"/>
      <c r="C74" s="65"/>
      <c r="D74" s="65"/>
      <c r="E74" s="67"/>
      <c r="F74" s="65"/>
      <c r="G74" s="67"/>
      <c r="H74" s="27"/>
      <c r="I74" s="24"/>
      <c r="J74" s="32"/>
      <c r="K74" s="65"/>
      <c r="L74" s="65"/>
      <c r="M74" s="65"/>
      <c r="N74" s="65"/>
      <c r="O74" s="66"/>
    </row>
    <row r="75" spans="1:15" ht="11.1" customHeight="1" thickBot="1" x14ac:dyDescent="0.3">
      <c r="A75" s="28"/>
      <c r="B75" s="78"/>
      <c r="C75" s="74"/>
      <c r="D75" s="74"/>
      <c r="E75" s="79"/>
      <c r="F75" s="74"/>
      <c r="G75" s="79"/>
      <c r="H75" s="44"/>
      <c r="I75" s="29"/>
      <c r="J75" s="33"/>
      <c r="K75" s="74"/>
      <c r="L75" s="74"/>
      <c r="M75" s="74"/>
      <c r="N75" s="74"/>
      <c r="O75" s="75"/>
    </row>
    <row r="76" spans="1:15" x14ac:dyDescent="0.25">
      <c r="A76" s="15" t="s">
        <v>2</v>
      </c>
      <c r="B76" s="14"/>
      <c r="C76" s="14"/>
      <c r="D76" s="14"/>
      <c r="E76" s="14"/>
      <c r="F76" s="14"/>
      <c r="G76" s="16"/>
      <c r="H76" s="14"/>
      <c r="I76" s="14"/>
      <c r="J76" s="14"/>
    </row>
    <row r="77" spans="1:15" x14ac:dyDescent="0.25">
      <c r="B77" s="76" t="s">
        <v>29</v>
      </c>
      <c r="C77" s="76"/>
      <c r="D77" s="76"/>
      <c r="E77" s="76"/>
      <c r="F77" s="76"/>
      <c r="G77" s="6"/>
      <c r="K77" s="76" t="s">
        <v>10</v>
      </c>
      <c r="L77" s="76"/>
      <c r="M77" s="76"/>
      <c r="N77" s="76"/>
    </row>
    <row r="78" spans="1:15" x14ac:dyDescent="0.25">
      <c r="B78" s="77" t="str">
        <f>IF(B39="","",B39)</f>
        <v>FEDERICO CURCIO</v>
      </c>
      <c r="C78" s="77"/>
      <c r="D78" s="77"/>
      <c r="E78" s="77"/>
      <c r="F78" s="77"/>
      <c r="G78" s="18"/>
      <c r="K78" s="77" t="str">
        <f>IF(K39="","",K39)</f>
        <v>OLINDO REA</v>
      </c>
      <c r="L78" s="77"/>
      <c r="M78" s="77"/>
      <c r="N78" s="77"/>
    </row>
  </sheetData>
  <sheetProtection password="BF88" sheet="1" formatCells="0"/>
  <protectedRanges>
    <protectedRange sqref="A44:O75" name="Intervallo8"/>
    <protectedRange sqref="K39" name="Intervallo7"/>
    <protectedRange sqref="B39" name="Intervallo6"/>
    <protectedRange sqref="A13:J36 K13:O17 K19:O36" name="Intervallo5"/>
    <protectedRange sqref="D9:M9" name="Intervallo4"/>
    <protectedRange sqref="O4" name="Intervallo3"/>
    <protectedRange sqref="I4" name="Intervallo2"/>
  </protectedRanges>
  <mergeCells count="194">
    <mergeCell ref="F46:G46"/>
    <mergeCell ref="A4:C4"/>
    <mergeCell ref="A5:C5"/>
    <mergeCell ref="I4:M4"/>
    <mergeCell ref="E4:G4"/>
    <mergeCell ref="B12:E12"/>
    <mergeCell ref="F12:G12"/>
    <mergeCell ref="B7:C7"/>
    <mergeCell ref="K5:O5"/>
    <mergeCell ref="B9:C9"/>
    <mergeCell ref="B10:C10"/>
    <mergeCell ref="E5:G5"/>
    <mergeCell ref="I5:J5"/>
    <mergeCell ref="K12:O12"/>
    <mergeCell ref="K13:O13"/>
    <mergeCell ref="B15:E15"/>
    <mergeCell ref="B16:E16"/>
    <mergeCell ref="F15:G15"/>
    <mergeCell ref="K15:O15"/>
    <mergeCell ref="B13:E13"/>
    <mergeCell ref="B14:E14"/>
    <mergeCell ref="K14:O14"/>
    <mergeCell ref="K16:O16"/>
    <mergeCell ref="K22:O22"/>
    <mergeCell ref="B32:E32"/>
    <mergeCell ref="B38:F38"/>
    <mergeCell ref="B36:E36"/>
    <mergeCell ref="F36:G36"/>
    <mergeCell ref="K34:O34"/>
    <mergeCell ref="K31:O31"/>
    <mergeCell ref="K32:O32"/>
    <mergeCell ref="K29:O29"/>
    <mergeCell ref="K30:O30"/>
    <mergeCell ref="K17:O17"/>
    <mergeCell ref="K21:O21"/>
    <mergeCell ref="F13:G13"/>
    <mergeCell ref="F14:G14"/>
    <mergeCell ref="F16:G16"/>
    <mergeCell ref="K28:O28"/>
    <mergeCell ref="F28:G28"/>
    <mergeCell ref="F20:G20"/>
    <mergeCell ref="F21:G21"/>
    <mergeCell ref="K26:O26"/>
    <mergeCell ref="K27:O27"/>
    <mergeCell ref="K23:O23"/>
    <mergeCell ref="B43:E43"/>
    <mergeCell ref="F43:G43"/>
    <mergeCell ref="B24:E24"/>
    <mergeCell ref="F17:G17"/>
    <mergeCell ref="F18:G18"/>
    <mergeCell ref="F26:G26"/>
    <mergeCell ref="B22:E22"/>
    <mergeCell ref="F23:G23"/>
    <mergeCell ref="F24:G24"/>
    <mergeCell ref="B17:E17"/>
    <mergeCell ref="B18:E18"/>
    <mergeCell ref="B19:E19"/>
    <mergeCell ref="B31:E31"/>
    <mergeCell ref="B26:E26"/>
    <mergeCell ref="F32:G32"/>
    <mergeCell ref="F31:G31"/>
    <mergeCell ref="F30:G30"/>
    <mergeCell ref="B30:E30"/>
    <mergeCell ref="B29:E29"/>
    <mergeCell ref="F29:G29"/>
    <mergeCell ref="B28:E28"/>
    <mergeCell ref="F27:G27"/>
    <mergeCell ref="B27:E27"/>
    <mergeCell ref="B20:E20"/>
    <mergeCell ref="K46:O46"/>
    <mergeCell ref="K47:O47"/>
    <mergeCell ref="B35:E35"/>
    <mergeCell ref="F35:G35"/>
    <mergeCell ref="K33:O33"/>
    <mergeCell ref="F33:G33"/>
    <mergeCell ref="B33:E33"/>
    <mergeCell ref="B34:E34"/>
    <mergeCell ref="F34:G34"/>
    <mergeCell ref="K38:N38"/>
    <mergeCell ref="K36:O36"/>
    <mergeCell ref="K35:O35"/>
    <mergeCell ref="B47:E47"/>
    <mergeCell ref="F47:G47"/>
    <mergeCell ref="B44:E44"/>
    <mergeCell ref="F44:G44"/>
    <mergeCell ref="B45:E45"/>
    <mergeCell ref="F45:G45"/>
    <mergeCell ref="B46:E46"/>
    <mergeCell ref="K44:O44"/>
    <mergeCell ref="K45:O45"/>
    <mergeCell ref="K39:N39"/>
    <mergeCell ref="B39:F39"/>
    <mergeCell ref="K43:O43"/>
    <mergeCell ref="F55:G55"/>
    <mergeCell ref="K52:O52"/>
    <mergeCell ref="K53:O53"/>
    <mergeCell ref="B52:E52"/>
    <mergeCell ref="F52:G52"/>
    <mergeCell ref="B53:E53"/>
    <mergeCell ref="F53:G53"/>
    <mergeCell ref="K48:O48"/>
    <mergeCell ref="K49:O49"/>
    <mergeCell ref="B49:E49"/>
    <mergeCell ref="F49:G49"/>
    <mergeCell ref="K50:O50"/>
    <mergeCell ref="K51:O51"/>
    <mergeCell ref="B50:E50"/>
    <mergeCell ref="F50:G50"/>
    <mergeCell ref="B51:E51"/>
    <mergeCell ref="F51:G51"/>
    <mergeCell ref="B48:E48"/>
    <mergeCell ref="F48:G48"/>
    <mergeCell ref="B78:F78"/>
    <mergeCell ref="K78:N78"/>
    <mergeCell ref="K72:O72"/>
    <mergeCell ref="K66:O66"/>
    <mergeCell ref="K67:O67"/>
    <mergeCell ref="K68:O68"/>
    <mergeCell ref="F74:G74"/>
    <mergeCell ref="B75:E75"/>
    <mergeCell ref="F75:G75"/>
    <mergeCell ref="B73:E73"/>
    <mergeCell ref="F73:G73"/>
    <mergeCell ref="F66:G66"/>
    <mergeCell ref="B70:E70"/>
    <mergeCell ref="B67:E67"/>
    <mergeCell ref="F67:G67"/>
    <mergeCell ref="B72:E72"/>
    <mergeCell ref="F72:G72"/>
    <mergeCell ref="B71:E71"/>
    <mergeCell ref="F71:G71"/>
    <mergeCell ref="F68:G68"/>
    <mergeCell ref="B69:E69"/>
    <mergeCell ref="F69:G69"/>
    <mergeCell ref="F70:G70"/>
    <mergeCell ref="B68:E68"/>
    <mergeCell ref="K69:O69"/>
    <mergeCell ref="K70:O70"/>
    <mergeCell ref="K75:O75"/>
    <mergeCell ref="B77:F77"/>
    <mergeCell ref="K71:O71"/>
    <mergeCell ref="B66:E66"/>
    <mergeCell ref="K77:N77"/>
    <mergeCell ref="K73:O73"/>
    <mergeCell ref="K74:O74"/>
    <mergeCell ref="B74:E74"/>
    <mergeCell ref="K65:O65"/>
    <mergeCell ref="B65:E65"/>
    <mergeCell ref="F65:G65"/>
    <mergeCell ref="B63:E63"/>
    <mergeCell ref="F63:G63"/>
    <mergeCell ref="B64:E64"/>
    <mergeCell ref="F64:G64"/>
    <mergeCell ref="K64:O64"/>
    <mergeCell ref="K57:O57"/>
    <mergeCell ref="K58:O58"/>
    <mergeCell ref="K59:O59"/>
    <mergeCell ref="B58:E58"/>
    <mergeCell ref="F58:G58"/>
    <mergeCell ref="B59:E59"/>
    <mergeCell ref="B60:E60"/>
    <mergeCell ref="F60:G60"/>
    <mergeCell ref="F59:G59"/>
    <mergeCell ref="B57:E57"/>
    <mergeCell ref="F57:G57"/>
    <mergeCell ref="B62:E62"/>
    <mergeCell ref="F62:G62"/>
    <mergeCell ref="K63:O63"/>
    <mergeCell ref="K60:O60"/>
    <mergeCell ref="K61:O61"/>
    <mergeCell ref="K62:O62"/>
    <mergeCell ref="B61:E61"/>
    <mergeCell ref="F61:G61"/>
    <mergeCell ref="K56:O56"/>
    <mergeCell ref="B56:E56"/>
    <mergeCell ref="F56:G56"/>
    <mergeCell ref="X10:Y10"/>
    <mergeCell ref="Z10:AA10"/>
    <mergeCell ref="K18:O18"/>
    <mergeCell ref="B25:E25"/>
    <mergeCell ref="F25:G25"/>
    <mergeCell ref="K25:O25"/>
    <mergeCell ref="K24:O24"/>
    <mergeCell ref="K19:O19"/>
    <mergeCell ref="K20:O20"/>
    <mergeCell ref="B21:E21"/>
    <mergeCell ref="F19:G19"/>
    <mergeCell ref="F22:G22"/>
    <mergeCell ref="B23:E23"/>
    <mergeCell ref="K54:O54"/>
    <mergeCell ref="K55:O55"/>
    <mergeCell ref="B54:E54"/>
    <mergeCell ref="F54:G54"/>
    <mergeCell ref="B55:E55"/>
  </mergeCells>
  <phoneticPr fontId="0" type="noConversion"/>
  <pageMargins left="0.75" right="0.75" top="1" bottom="1" header="0.5" footer="0.5"/>
  <pageSetup paperSize="9" scale="95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8" r:id="rId4" name="Drop Down 20">
              <controlPr locked="0" defaultSize="0" print="0" autoLine="0" autoPict="0">
                <anchor>
                  <from>
                    <xdr:col>3</xdr:col>
                    <xdr:colOff>7620</xdr:colOff>
                    <xdr:row>4</xdr:row>
                    <xdr:rowOff>0</xdr:rowOff>
                  </from>
                  <to>
                    <xdr:col>7</xdr:col>
                    <xdr:colOff>22860</xdr:colOff>
                    <xdr:row>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5" name="Drop Down 19">
              <controlPr locked="0" defaultSize="0" print="0" autoLine="0" autoPict="0">
                <anchor>
                  <from>
                    <xdr:col>7</xdr:col>
                    <xdr:colOff>0</xdr:colOff>
                    <xdr:row>4</xdr:row>
                    <xdr:rowOff>0</xdr:rowOff>
                  </from>
                  <to>
                    <xdr:col>10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/>
  <dimension ref="A2:AH78"/>
  <sheetViews>
    <sheetView zoomScaleNormal="100" workbookViewId="0">
      <selection activeCell="I19" sqref="I19"/>
    </sheetView>
  </sheetViews>
  <sheetFormatPr defaultColWidth="9.21875" defaultRowHeight="13.2" x14ac:dyDescent="0.25"/>
  <cols>
    <col min="14" max="14" width="10.109375" bestFit="1" customWidth="1"/>
    <col min="16" max="19" width="10.6640625" customWidth="1"/>
    <col min="24" max="27" width="10.6640625" customWidth="1"/>
  </cols>
  <sheetData>
    <row r="2" spans="1:34" x14ac:dyDescent="0.25">
      <c r="J2" s="2" t="s">
        <v>15</v>
      </c>
    </row>
    <row r="3" spans="1:34" x14ac:dyDescent="0.25">
      <c r="J3" s="2" t="s">
        <v>28</v>
      </c>
    </row>
    <row r="4" spans="1:34" ht="15.75" customHeight="1" x14ac:dyDescent="0.25">
      <c r="A4" s="91" t="s">
        <v>27</v>
      </c>
      <c r="B4" s="92"/>
      <c r="C4" s="92"/>
      <c r="D4" s="96" t="str">
        <f>IF(MASCHILE!E4="","",MASCHILE!E4)</f>
        <v>CAMPANIA - MOLISE</v>
      </c>
      <c r="E4" s="96"/>
      <c r="F4" s="96"/>
      <c r="G4" s="4" t="s">
        <v>14</v>
      </c>
      <c r="H4" s="111" t="str">
        <f>IF(MASCHILE!I4="","",MASCHILE!I4)</f>
        <v>PONTICELLI - NAPOLI</v>
      </c>
      <c r="I4" s="111"/>
      <c r="J4" s="111"/>
      <c r="K4" s="111"/>
      <c r="L4" s="111"/>
      <c r="M4" s="3" t="s">
        <v>3</v>
      </c>
      <c r="N4" s="56" t="str">
        <f>IF(MASCHILE!O4="","",MASCHILE!O4)</f>
        <v>05\04\2025</v>
      </c>
    </row>
    <row r="5" spans="1:34" ht="15.75" customHeight="1" x14ac:dyDescent="0.25">
      <c r="A5" s="91" t="s">
        <v>6</v>
      </c>
      <c r="B5" s="92"/>
      <c r="C5" s="92"/>
      <c r="D5" s="110" t="str">
        <f>IF(MASCHILE!E5="","",MASCHILE!E5)</f>
        <v>COPPA ITALIA</v>
      </c>
      <c r="E5" s="110"/>
      <c r="F5" s="110"/>
      <c r="G5" s="4" t="s">
        <v>13</v>
      </c>
      <c r="H5" s="96" t="str">
        <f>IF(MASCHILE!I5="","",MASCHILE!I5)</f>
        <v>SENIORES</v>
      </c>
      <c r="I5" s="96"/>
      <c r="J5" s="95" t="s">
        <v>12</v>
      </c>
      <c r="K5" s="96"/>
      <c r="L5" s="96"/>
      <c r="M5" s="96"/>
      <c r="N5" s="97"/>
    </row>
    <row r="6" spans="1:34" ht="6" customHeight="1" x14ac:dyDescent="0.25"/>
    <row r="7" spans="1:34" ht="12" customHeight="1" x14ac:dyDescent="0.25">
      <c r="B7" s="91" t="s">
        <v>7</v>
      </c>
      <c r="C7" s="94"/>
      <c r="D7" s="7">
        <f>IF($H5="","",IF($H5="ESORDIENTI B",40,IF($H5="CADETTI",40,IF($H5="JUNIORES",44,IF($H5="UNDER 23",44,IF($H5="A SQUADRE","",48))))))</f>
        <v>48</v>
      </c>
      <c r="E7" s="7">
        <f>IF($H5="","",IF($H5="ESORDIENTI B",44,IF($H5="CADETTI",44,IF($H5="JUNIORES",48,IF($H5="UNDER 23",48,IF($H5="A SQUADRE","",52))))))</f>
        <v>52</v>
      </c>
      <c r="F7" s="7">
        <f>IF($H5="","",IF($H5="ESORDIENTI B",48,IF($H5="CADETTI",48,IF($H5="JUNIORES",52,IF($H5="UNDER 23",52,IF($H5="A SQUADRE","",57))))))</f>
        <v>57</v>
      </c>
      <c r="G7" s="7">
        <f>IF($H5="","",IF($H5="ESORDIENTI B",52,IF($H5="CADETTI",52,IF($H5="JUNIORES",57,IF($H5="UNDER 23",57,IF($H5="A SQUADRE","",63))))))</f>
        <v>63</v>
      </c>
      <c r="H7" s="7">
        <f>IF($H5="","",IF($H5="ESORDIENTI B",57,IF($H5="CADETTI",57,IF($H5="JUNIORES",63,IF($H5="UNDER 23",63,IF($H5="A SQUADRE","",70))))))</f>
        <v>70</v>
      </c>
      <c r="I7" s="7">
        <f>IF($H5="","",IF($H5="ESORDIENTI B",63,IF($H5="CADETTI",63,IF($H5="JUNIORES",70,IF($H5="UNDER 23",70,IF($H5="A SQUADRE","",78))))))</f>
        <v>78</v>
      </c>
      <c r="J7" s="7" t="str">
        <f>IF($H5="","",IF($H5="ESORDIENTI B",70,IF($H5="CADETTI",70,IF($H5="JUNIORES",78,IF($H5="UNDER 23",78,IF($H5="A SQUADRE","","+78"))))))</f>
        <v>+78</v>
      </c>
      <c r="K7" s="7" t="str">
        <f>IF($H5="","",IF($H5="ESORDIENTI B","+70",IF($H5="CADETTI","+70",IF($H5="JUNIORES","+78",IF($H5="UNDER 23","+78","")))))</f>
        <v/>
      </c>
      <c r="L7" s="9" t="s">
        <v>11</v>
      </c>
      <c r="M7" s="38"/>
    </row>
    <row r="8" spans="1:34" ht="12" customHeight="1" x14ac:dyDescent="0.25">
      <c r="B8" s="3"/>
      <c r="C8" s="8"/>
      <c r="D8" s="10"/>
      <c r="E8" s="10"/>
      <c r="F8" s="10"/>
      <c r="G8" s="10"/>
      <c r="H8" s="10"/>
      <c r="I8" s="10"/>
      <c r="J8" s="10"/>
      <c r="K8" s="10"/>
      <c r="L8" s="39"/>
      <c r="M8" s="40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</row>
    <row r="9" spans="1:34" ht="12" customHeight="1" x14ac:dyDescent="0.25">
      <c r="B9" s="91" t="str">
        <f>IF($H$5="A SQUADRE","Sq. partecipanti:","Atlete Partecipanti:")</f>
        <v>Atlete Partecipanti:</v>
      </c>
      <c r="C9" s="94"/>
      <c r="D9" s="54">
        <v>2</v>
      </c>
      <c r="E9" s="54">
        <v>3</v>
      </c>
      <c r="F9" s="54">
        <v>5</v>
      </c>
      <c r="G9" s="54">
        <v>2</v>
      </c>
      <c r="H9" s="54">
        <v>3</v>
      </c>
      <c r="I9" s="54"/>
      <c r="J9" s="54">
        <v>1</v>
      </c>
      <c r="K9" s="54"/>
      <c r="L9" s="41">
        <f>SUM(D9,E9,F9,G9,H9,I9,J9,K9)</f>
        <v>16</v>
      </c>
      <c r="M9" s="42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</row>
    <row r="10" spans="1:34" ht="12" customHeight="1" x14ac:dyDescent="0.25">
      <c r="B10" s="91" t="str">
        <f>IF($H$5="A SQUADRE","Sq. Qualificate:","Atlete Qualificate:")</f>
        <v>Atlete Qualificate:</v>
      </c>
      <c r="C10" s="94"/>
      <c r="D10" s="7">
        <f>IF(D$9="",0,IF(OR($H$5="ESORDIENTI B",$H$5="CADETTI"),IF(AND(D$9&gt;=13,ISNUMBER(D$9)=TRUE),8,VLOOKUP(D$9,$X$13:$Y$32,2,FALSE)),IF(OR($H$5="SENIORES",$H$5="JUNIORES"),IF(AND(D$9&gt;=13,ISNUMBER(D$9)=TRUE),8,VLOOKUP(D$9,$Z$13:$AA$27,2,FALSE)),"-")))</f>
        <v>2</v>
      </c>
      <c r="E10" s="7">
        <f t="shared" ref="E10:K10" si="0">IF(E$9="",0,IF(OR($H$5="ESORDIENTI B",$H$5="CADETTI"),IF(AND(E$9&gt;=13,ISNUMBER(E$9)=TRUE),8,VLOOKUP(E$9,$X$13:$Y$32,2,FALSE)),IF(OR($H$5="SENIORES",$H$5="JUNIORES"),IF(AND(E$9&gt;=13,ISNUMBER(E$9)=TRUE),8,VLOOKUP(E$9,$Z$13:$AA$27,2,FALSE)),"-")))</f>
        <v>2</v>
      </c>
      <c r="F10" s="7">
        <f t="shared" si="0"/>
        <v>4</v>
      </c>
      <c r="G10" s="7">
        <f t="shared" si="0"/>
        <v>2</v>
      </c>
      <c r="H10" s="7">
        <f t="shared" si="0"/>
        <v>2</v>
      </c>
      <c r="I10" s="7">
        <f t="shared" si="0"/>
        <v>0</v>
      </c>
      <c r="J10" s="7">
        <f t="shared" si="0"/>
        <v>2</v>
      </c>
      <c r="K10" s="7">
        <f t="shared" si="0"/>
        <v>0</v>
      </c>
      <c r="L10" s="41">
        <f>SUM(D10,E10,F10,G10,H10,I10,J10,K10)</f>
        <v>14</v>
      </c>
      <c r="M10" s="38"/>
      <c r="V10" s="57"/>
      <c r="W10" s="57"/>
      <c r="X10" s="70" t="s">
        <v>32</v>
      </c>
      <c r="Y10" s="70"/>
      <c r="Z10" s="70" t="s">
        <v>33</v>
      </c>
      <c r="AA10" s="70"/>
      <c r="AB10" s="57"/>
      <c r="AC10" s="57"/>
      <c r="AD10" s="57"/>
      <c r="AE10" s="57"/>
      <c r="AF10" s="57"/>
      <c r="AG10" s="57"/>
      <c r="AH10" s="57"/>
    </row>
    <row r="11" spans="1:34" ht="6" customHeight="1" thickBot="1" x14ac:dyDescent="0.3">
      <c r="V11" s="57"/>
      <c r="W11" s="57"/>
      <c r="X11" s="58"/>
      <c r="Y11" s="58"/>
      <c r="Z11" s="58"/>
      <c r="AA11" s="58"/>
      <c r="AB11" s="57"/>
      <c r="AC11" s="57"/>
      <c r="AD11" s="57"/>
      <c r="AE11" s="57"/>
      <c r="AF11" s="57"/>
      <c r="AG11" s="57"/>
      <c r="AH11" s="57"/>
    </row>
    <row r="12" spans="1:34" s="14" customFormat="1" ht="24" customHeight="1" x14ac:dyDescent="0.25">
      <c r="A12" s="11" t="s">
        <v>8</v>
      </c>
      <c r="B12" s="85" t="s">
        <v>17</v>
      </c>
      <c r="C12" s="86"/>
      <c r="D12" s="86"/>
      <c r="E12" s="85" t="s">
        <v>16</v>
      </c>
      <c r="F12" s="82"/>
      <c r="G12" s="13" t="s">
        <v>9</v>
      </c>
      <c r="H12" s="12" t="s">
        <v>0</v>
      </c>
      <c r="I12" s="13" t="s">
        <v>5</v>
      </c>
      <c r="J12" s="83" t="s">
        <v>1</v>
      </c>
      <c r="K12" s="83"/>
      <c r="L12" s="83"/>
      <c r="M12" s="83"/>
      <c r="N12" s="84"/>
      <c r="V12" s="59"/>
      <c r="W12" s="59"/>
      <c r="X12" s="60" t="s">
        <v>30</v>
      </c>
      <c r="Y12" s="60" t="s">
        <v>31</v>
      </c>
      <c r="Z12" s="60" t="s">
        <v>30</v>
      </c>
      <c r="AA12" s="60" t="s">
        <v>31</v>
      </c>
      <c r="AB12" s="59"/>
      <c r="AC12" s="59"/>
      <c r="AD12" s="59"/>
      <c r="AE12" s="59"/>
      <c r="AF12" s="59"/>
      <c r="AG12" s="59"/>
      <c r="AH12" s="59"/>
    </row>
    <row r="13" spans="1:34" ht="11.1" customHeight="1" x14ac:dyDescent="0.25">
      <c r="A13" s="50" t="s">
        <v>36</v>
      </c>
      <c r="B13" s="101" t="s">
        <v>82</v>
      </c>
      <c r="C13" s="102"/>
      <c r="D13" s="88"/>
      <c r="E13" s="87" t="s">
        <v>81</v>
      </c>
      <c r="F13" s="88"/>
      <c r="G13" s="63" t="s">
        <v>83</v>
      </c>
      <c r="H13" s="46" t="s">
        <v>43</v>
      </c>
      <c r="I13" s="46" t="s">
        <v>60</v>
      </c>
      <c r="J13" s="68" t="s">
        <v>61</v>
      </c>
      <c r="K13" s="65"/>
      <c r="L13" s="65"/>
      <c r="M13" s="65"/>
      <c r="N13" s="66"/>
      <c r="Q13" s="36"/>
      <c r="S13" s="36"/>
      <c r="V13" s="57"/>
      <c r="W13" s="57"/>
      <c r="X13" s="61">
        <v>1</v>
      </c>
      <c r="Y13" s="61">
        <v>1</v>
      </c>
      <c r="Z13" s="61">
        <v>1</v>
      </c>
      <c r="AA13" s="61">
        <v>2</v>
      </c>
      <c r="AB13" s="57"/>
      <c r="AC13" s="57"/>
      <c r="AD13" s="57"/>
      <c r="AE13" s="57"/>
      <c r="AF13" s="57"/>
      <c r="AG13" s="57"/>
      <c r="AH13" s="57"/>
    </row>
    <row r="14" spans="1:34" ht="11.1" customHeight="1" x14ac:dyDescent="0.25">
      <c r="A14" s="49"/>
      <c r="B14" s="68" t="s">
        <v>76</v>
      </c>
      <c r="C14" s="65"/>
      <c r="D14" s="67"/>
      <c r="E14" s="69" t="s">
        <v>77</v>
      </c>
      <c r="F14" s="67"/>
      <c r="G14" s="47" t="s">
        <v>78</v>
      </c>
      <c r="H14" s="46" t="s">
        <v>65</v>
      </c>
      <c r="I14" s="46" t="s">
        <v>79</v>
      </c>
      <c r="J14" s="68" t="s">
        <v>80</v>
      </c>
      <c r="K14" s="65"/>
      <c r="L14" s="65"/>
      <c r="M14" s="65"/>
      <c r="N14" s="66"/>
      <c r="Q14" s="36"/>
      <c r="S14" s="36"/>
      <c r="V14" s="57"/>
      <c r="W14" s="57"/>
      <c r="X14" s="61">
        <v>2</v>
      </c>
      <c r="Y14" s="61">
        <v>1</v>
      </c>
      <c r="Z14" s="61">
        <v>2</v>
      </c>
      <c r="AA14" s="61">
        <v>2</v>
      </c>
      <c r="AB14" s="57"/>
      <c r="AC14" s="57"/>
      <c r="AD14" s="57"/>
      <c r="AE14" s="57"/>
      <c r="AF14" s="57"/>
      <c r="AG14" s="57"/>
      <c r="AH14" s="57"/>
    </row>
    <row r="15" spans="1:34" ht="11.1" customHeight="1" x14ac:dyDescent="0.25">
      <c r="A15" s="49"/>
      <c r="B15" s="68"/>
      <c r="C15" s="65"/>
      <c r="D15" s="67"/>
      <c r="E15" s="69"/>
      <c r="F15" s="67"/>
      <c r="G15" s="47"/>
      <c r="H15" s="46"/>
      <c r="I15" s="46"/>
      <c r="J15" s="68"/>
      <c r="K15" s="65"/>
      <c r="L15" s="65"/>
      <c r="M15" s="65"/>
      <c r="N15" s="66"/>
      <c r="Q15" s="36"/>
      <c r="S15" s="36"/>
      <c r="V15" s="57"/>
      <c r="W15" s="57"/>
      <c r="X15" s="61">
        <v>3</v>
      </c>
      <c r="Y15" s="61">
        <v>1</v>
      </c>
      <c r="Z15" s="61">
        <v>3</v>
      </c>
      <c r="AA15" s="61">
        <v>2</v>
      </c>
      <c r="AB15" s="57"/>
      <c r="AC15" s="57"/>
      <c r="AD15" s="57"/>
      <c r="AE15" s="57"/>
      <c r="AF15" s="57"/>
      <c r="AG15" s="57"/>
      <c r="AH15" s="57"/>
    </row>
    <row r="16" spans="1:34" ht="11.1" customHeight="1" x14ac:dyDescent="0.25">
      <c r="A16" s="49" t="s">
        <v>37</v>
      </c>
      <c r="B16" s="68" t="s">
        <v>146</v>
      </c>
      <c r="C16" s="65"/>
      <c r="D16" s="67"/>
      <c r="E16" s="69" t="s">
        <v>147</v>
      </c>
      <c r="F16" s="67"/>
      <c r="G16" s="47" t="s">
        <v>151</v>
      </c>
      <c r="H16" s="46" t="s">
        <v>44</v>
      </c>
      <c r="I16" s="46" t="s">
        <v>91</v>
      </c>
      <c r="J16" s="68" t="s">
        <v>87</v>
      </c>
      <c r="K16" s="65"/>
      <c r="L16" s="65"/>
      <c r="M16" s="65"/>
      <c r="N16" s="66"/>
      <c r="Q16" s="36"/>
      <c r="S16" s="36"/>
      <c r="V16" s="57"/>
      <c r="W16" s="57"/>
      <c r="X16" s="61">
        <v>4</v>
      </c>
      <c r="Y16" s="61">
        <v>2</v>
      </c>
      <c r="Z16" s="61">
        <v>4</v>
      </c>
      <c r="AA16" s="61">
        <v>2</v>
      </c>
      <c r="AB16" s="57"/>
      <c r="AC16" s="57"/>
      <c r="AD16" s="57"/>
      <c r="AE16" s="57"/>
      <c r="AF16" s="57"/>
      <c r="AG16" s="57"/>
      <c r="AH16" s="57"/>
    </row>
    <row r="17" spans="1:34" ht="11.1" customHeight="1" x14ac:dyDescent="0.25">
      <c r="A17" s="49"/>
      <c r="B17" s="68" t="s">
        <v>148</v>
      </c>
      <c r="C17" s="65"/>
      <c r="D17" s="67"/>
      <c r="E17" s="69" t="s">
        <v>56</v>
      </c>
      <c r="F17" s="67"/>
      <c r="G17" s="53" t="s">
        <v>150</v>
      </c>
      <c r="H17" s="46" t="s">
        <v>43</v>
      </c>
      <c r="I17" s="46" t="s">
        <v>57</v>
      </c>
      <c r="J17" s="68" t="s">
        <v>149</v>
      </c>
      <c r="K17" s="65"/>
      <c r="L17" s="65"/>
      <c r="M17" s="65"/>
      <c r="N17" s="66"/>
      <c r="Q17" s="36"/>
      <c r="S17" s="36"/>
      <c r="V17" s="57"/>
      <c r="W17" s="57"/>
      <c r="X17" s="61">
        <v>5</v>
      </c>
      <c r="Y17" s="61">
        <v>2</v>
      </c>
      <c r="Z17" s="61">
        <v>5</v>
      </c>
      <c r="AA17" s="61">
        <v>4</v>
      </c>
      <c r="AB17" s="57"/>
      <c r="AC17" s="57"/>
      <c r="AD17" s="57"/>
      <c r="AE17" s="57"/>
      <c r="AF17" s="57"/>
      <c r="AG17" s="57"/>
      <c r="AH17" s="57"/>
    </row>
    <row r="18" spans="1:34" ht="11.1" customHeight="1" x14ac:dyDescent="0.25">
      <c r="A18" s="49"/>
      <c r="B18" s="68"/>
      <c r="C18" s="65"/>
      <c r="D18" s="67"/>
      <c r="E18" s="69"/>
      <c r="F18" s="67"/>
      <c r="G18" s="53"/>
      <c r="H18" s="46"/>
      <c r="I18" s="46"/>
      <c r="J18" s="68"/>
      <c r="K18" s="65"/>
      <c r="L18" s="65"/>
      <c r="M18" s="65"/>
      <c r="N18" s="66"/>
      <c r="Q18" s="36"/>
      <c r="S18" s="36"/>
      <c r="V18" s="57"/>
      <c r="W18" s="57"/>
      <c r="X18" s="61">
        <v>6</v>
      </c>
      <c r="Y18" s="61">
        <v>2</v>
      </c>
      <c r="Z18" s="61">
        <v>6</v>
      </c>
      <c r="AA18" s="61">
        <v>4</v>
      </c>
      <c r="AB18" s="57"/>
      <c r="AC18" s="57"/>
      <c r="AD18" s="57"/>
      <c r="AE18" s="57"/>
      <c r="AF18" s="57"/>
      <c r="AG18" s="57"/>
      <c r="AH18" s="57"/>
    </row>
    <row r="19" spans="1:34" ht="11.1" customHeight="1" x14ac:dyDescent="0.25">
      <c r="A19" s="49" t="s">
        <v>38</v>
      </c>
      <c r="B19" s="68" t="s">
        <v>160</v>
      </c>
      <c r="C19" s="65"/>
      <c r="D19" s="67"/>
      <c r="E19" s="69" t="s">
        <v>164</v>
      </c>
      <c r="F19" s="67"/>
      <c r="G19" s="53" t="s">
        <v>169</v>
      </c>
      <c r="H19" s="46" t="s">
        <v>43</v>
      </c>
      <c r="I19" s="46" t="s">
        <v>67</v>
      </c>
      <c r="J19" s="68" t="s">
        <v>64</v>
      </c>
      <c r="K19" s="65"/>
      <c r="L19" s="65"/>
      <c r="M19" s="65"/>
      <c r="N19" s="66"/>
      <c r="Q19" s="36"/>
      <c r="S19" s="36"/>
      <c r="V19" s="57"/>
      <c r="W19" s="57"/>
      <c r="X19" s="61">
        <v>7</v>
      </c>
      <c r="Y19" s="61">
        <v>4</v>
      </c>
      <c r="Z19" s="61">
        <v>7</v>
      </c>
      <c r="AA19" s="61">
        <v>4</v>
      </c>
      <c r="AB19" s="57"/>
      <c r="AC19" s="57"/>
      <c r="AD19" s="57"/>
      <c r="AE19" s="57"/>
      <c r="AF19" s="57"/>
      <c r="AG19" s="57"/>
      <c r="AH19" s="57"/>
    </row>
    <row r="20" spans="1:34" ht="11.1" customHeight="1" x14ac:dyDescent="0.25">
      <c r="A20" s="49"/>
      <c r="B20" s="68" t="s">
        <v>161</v>
      </c>
      <c r="C20" s="65"/>
      <c r="D20" s="67"/>
      <c r="E20" s="69" t="s">
        <v>35</v>
      </c>
      <c r="F20" s="67"/>
      <c r="G20" s="53" t="s">
        <v>88</v>
      </c>
      <c r="H20" s="46" t="s">
        <v>44</v>
      </c>
      <c r="I20" s="46" t="s">
        <v>90</v>
      </c>
      <c r="J20" s="68" t="s">
        <v>89</v>
      </c>
      <c r="K20" s="65"/>
      <c r="L20" s="65"/>
      <c r="M20" s="65"/>
      <c r="N20" s="66"/>
      <c r="Q20" s="36"/>
      <c r="S20" s="36"/>
      <c r="V20" s="57"/>
      <c r="W20" s="57"/>
      <c r="X20" s="61">
        <v>8</v>
      </c>
      <c r="Y20" s="61">
        <v>4</v>
      </c>
      <c r="Z20" s="61">
        <v>8</v>
      </c>
      <c r="AA20" s="61">
        <v>4</v>
      </c>
      <c r="AB20" s="57"/>
      <c r="AC20" s="57"/>
      <c r="AD20" s="57"/>
      <c r="AE20" s="57"/>
      <c r="AF20" s="57"/>
      <c r="AG20" s="57"/>
      <c r="AH20" s="57"/>
    </row>
    <row r="21" spans="1:34" ht="11.1" customHeight="1" x14ac:dyDescent="0.25">
      <c r="A21" s="49"/>
      <c r="B21" s="68" t="s">
        <v>162</v>
      </c>
      <c r="C21" s="65"/>
      <c r="D21" s="67"/>
      <c r="E21" s="69" t="s">
        <v>165</v>
      </c>
      <c r="F21" s="67"/>
      <c r="G21" s="53" t="s">
        <v>166</v>
      </c>
      <c r="H21" s="46" t="s">
        <v>43</v>
      </c>
      <c r="I21" s="46" t="s">
        <v>63</v>
      </c>
      <c r="J21" s="68" t="s">
        <v>167</v>
      </c>
      <c r="K21" s="65"/>
      <c r="L21" s="65"/>
      <c r="M21" s="65"/>
      <c r="N21" s="66"/>
      <c r="Q21" s="36"/>
      <c r="S21" s="36"/>
      <c r="V21" s="57"/>
      <c r="W21" s="57"/>
      <c r="X21" s="61">
        <v>9</v>
      </c>
      <c r="Y21" s="61">
        <v>4</v>
      </c>
      <c r="Z21" s="61">
        <v>9</v>
      </c>
      <c r="AA21" s="61">
        <v>6</v>
      </c>
      <c r="AB21" s="57"/>
      <c r="AC21" s="57"/>
      <c r="AD21" s="57"/>
      <c r="AE21" s="57"/>
      <c r="AF21" s="57"/>
      <c r="AG21" s="57"/>
      <c r="AH21" s="57"/>
    </row>
    <row r="22" spans="1:34" ht="11.1" customHeight="1" x14ac:dyDescent="0.25">
      <c r="A22" s="49"/>
      <c r="B22" s="68" t="s">
        <v>163</v>
      </c>
      <c r="C22" s="65"/>
      <c r="D22" s="67"/>
      <c r="E22" s="69" t="s">
        <v>127</v>
      </c>
      <c r="F22" s="67"/>
      <c r="G22" s="53" t="s">
        <v>168</v>
      </c>
      <c r="H22" s="46" t="s">
        <v>43</v>
      </c>
      <c r="I22" s="46" t="s">
        <v>91</v>
      </c>
      <c r="J22" s="68" t="s">
        <v>87</v>
      </c>
      <c r="K22" s="65"/>
      <c r="L22" s="65"/>
      <c r="M22" s="65"/>
      <c r="N22" s="66"/>
      <c r="Q22" s="36"/>
      <c r="S22" s="36"/>
      <c r="V22" s="57"/>
      <c r="W22" s="57"/>
      <c r="X22" s="61">
        <v>10</v>
      </c>
      <c r="Y22" s="61">
        <v>6</v>
      </c>
      <c r="Z22" s="61">
        <v>10</v>
      </c>
      <c r="AA22" s="61">
        <v>6</v>
      </c>
      <c r="AB22" s="57"/>
      <c r="AC22" s="57"/>
      <c r="AD22" s="57"/>
      <c r="AE22" s="57"/>
      <c r="AF22" s="57"/>
      <c r="AG22" s="57"/>
      <c r="AH22" s="57"/>
    </row>
    <row r="23" spans="1:34" ht="11.1" customHeight="1" x14ac:dyDescent="0.25">
      <c r="A23" s="49"/>
      <c r="B23" s="68"/>
      <c r="C23" s="65"/>
      <c r="D23" s="67"/>
      <c r="E23" s="69"/>
      <c r="F23" s="67"/>
      <c r="G23" s="53"/>
      <c r="H23" s="46"/>
      <c r="I23" s="46"/>
      <c r="J23" s="68"/>
      <c r="K23" s="65"/>
      <c r="L23" s="65"/>
      <c r="M23" s="65"/>
      <c r="N23" s="66"/>
      <c r="Q23" s="36"/>
      <c r="S23" s="36"/>
      <c r="V23" s="57"/>
      <c r="W23" s="57"/>
      <c r="X23" s="61">
        <v>11</v>
      </c>
      <c r="Y23" s="61">
        <v>6</v>
      </c>
      <c r="Z23" s="61">
        <v>11</v>
      </c>
      <c r="AA23" s="61">
        <v>6</v>
      </c>
      <c r="AB23" s="57"/>
      <c r="AC23" s="57"/>
      <c r="AD23" s="57"/>
      <c r="AE23" s="57"/>
      <c r="AF23" s="57"/>
      <c r="AG23" s="57"/>
      <c r="AH23" s="57"/>
    </row>
    <row r="24" spans="1:34" ht="11.1" customHeight="1" x14ac:dyDescent="0.25">
      <c r="A24" s="49" t="s">
        <v>68</v>
      </c>
      <c r="B24" s="68" t="s">
        <v>143</v>
      </c>
      <c r="C24" s="65"/>
      <c r="D24" s="67"/>
      <c r="E24" s="69" t="s">
        <v>69</v>
      </c>
      <c r="F24" s="67"/>
      <c r="G24" s="53" t="s">
        <v>144</v>
      </c>
      <c r="H24" s="46" t="s">
        <v>44</v>
      </c>
      <c r="I24" s="46" t="s">
        <v>70</v>
      </c>
      <c r="J24" s="68" t="s">
        <v>145</v>
      </c>
      <c r="K24" s="65"/>
      <c r="L24" s="65"/>
      <c r="M24" s="65"/>
      <c r="N24" s="66"/>
      <c r="Q24" s="36"/>
      <c r="S24" s="36"/>
      <c r="V24" s="57"/>
      <c r="W24" s="57"/>
      <c r="X24" s="61">
        <v>12</v>
      </c>
      <c r="Y24" s="61">
        <v>6</v>
      </c>
      <c r="Z24" s="61">
        <v>12</v>
      </c>
      <c r="AA24" s="61">
        <v>6</v>
      </c>
      <c r="AB24" s="57"/>
      <c r="AC24" s="57"/>
      <c r="AD24" s="57"/>
      <c r="AE24" s="57"/>
      <c r="AF24" s="57"/>
      <c r="AG24" s="57"/>
      <c r="AH24" s="57"/>
    </row>
    <row r="25" spans="1:34" ht="11.1" customHeight="1" x14ac:dyDescent="0.25">
      <c r="A25" s="49"/>
      <c r="B25" s="68" t="s">
        <v>84</v>
      </c>
      <c r="C25" s="65"/>
      <c r="D25" s="67"/>
      <c r="E25" s="69" t="s">
        <v>85</v>
      </c>
      <c r="F25" s="67"/>
      <c r="G25" s="53" t="s">
        <v>86</v>
      </c>
      <c r="H25" s="46" t="s">
        <v>43</v>
      </c>
      <c r="I25" s="46" t="s">
        <v>91</v>
      </c>
      <c r="J25" s="68" t="s">
        <v>87</v>
      </c>
      <c r="K25" s="65"/>
      <c r="L25" s="65"/>
      <c r="M25" s="65"/>
      <c r="N25" s="66"/>
      <c r="Q25" s="36"/>
      <c r="S25" s="36"/>
      <c r="V25" s="57"/>
      <c r="W25" s="57"/>
      <c r="X25" s="61">
        <v>13</v>
      </c>
      <c r="Y25" s="61">
        <v>8</v>
      </c>
      <c r="Z25" s="61">
        <v>13</v>
      </c>
      <c r="AA25" s="61">
        <v>8</v>
      </c>
      <c r="AB25" s="57"/>
      <c r="AC25" s="57"/>
      <c r="AD25" s="57"/>
      <c r="AE25" s="57"/>
      <c r="AF25" s="57"/>
      <c r="AG25" s="57"/>
      <c r="AH25" s="57"/>
    </row>
    <row r="26" spans="1:34" ht="11.1" customHeight="1" x14ac:dyDescent="0.25">
      <c r="A26" s="49"/>
      <c r="B26" s="68"/>
      <c r="C26" s="65"/>
      <c r="D26" s="67"/>
      <c r="E26" s="69"/>
      <c r="F26" s="67"/>
      <c r="G26" s="27"/>
      <c r="H26" s="46"/>
      <c r="I26" s="46"/>
      <c r="J26" s="68"/>
      <c r="K26" s="65"/>
      <c r="L26" s="65"/>
      <c r="M26" s="65"/>
      <c r="N26" s="66"/>
      <c r="Q26" s="36"/>
      <c r="V26" s="57"/>
      <c r="W26" s="57"/>
      <c r="X26" s="61"/>
      <c r="Y26" s="61"/>
      <c r="Z26" s="61"/>
      <c r="AA26" s="61"/>
      <c r="AB26" s="57"/>
      <c r="AC26" s="57"/>
      <c r="AD26" s="57"/>
      <c r="AE26" s="57"/>
      <c r="AF26" s="57"/>
      <c r="AG26" s="57"/>
      <c r="AH26" s="57"/>
    </row>
    <row r="27" spans="1:34" ht="11.1" customHeight="1" x14ac:dyDescent="0.25">
      <c r="A27" s="49" t="s">
        <v>119</v>
      </c>
      <c r="B27" s="68" t="s">
        <v>152</v>
      </c>
      <c r="C27" s="65"/>
      <c r="D27" s="67"/>
      <c r="E27" s="69" t="s">
        <v>153</v>
      </c>
      <c r="F27" s="67"/>
      <c r="G27" s="53" t="s">
        <v>154</v>
      </c>
      <c r="H27" s="46" t="s">
        <v>43</v>
      </c>
      <c r="I27" s="46" t="s">
        <v>155</v>
      </c>
      <c r="J27" s="68" t="s">
        <v>156</v>
      </c>
      <c r="K27" s="65"/>
      <c r="L27" s="65"/>
      <c r="M27" s="65"/>
      <c r="N27" s="66"/>
      <c r="Q27" s="36"/>
      <c r="V27" s="57"/>
      <c r="W27" s="57"/>
      <c r="X27" s="61"/>
      <c r="Y27" s="61"/>
      <c r="Z27" s="61"/>
      <c r="AA27" s="61"/>
      <c r="AB27" s="57"/>
      <c r="AC27" s="57"/>
      <c r="AD27" s="57"/>
      <c r="AE27" s="57"/>
      <c r="AF27" s="57"/>
      <c r="AG27" s="57"/>
      <c r="AH27" s="57"/>
    </row>
    <row r="28" spans="1:34" ht="11.1" customHeight="1" x14ac:dyDescent="0.25">
      <c r="A28" s="49"/>
      <c r="B28" s="68" t="s">
        <v>157</v>
      </c>
      <c r="C28" s="65"/>
      <c r="D28" s="67"/>
      <c r="E28" s="69" t="s">
        <v>158</v>
      </c>
      <c r="F28" s="67"/>
      <c r="G28" s="53" t="s">
        <v>159</v>
      </c>
      <c r="H28" s="46" t="s">
        <v>43</v>
      </c>
      <c r="I28" s="46" t="s">
        <v>155</v>
      </c>
      <c r="J28" s="68" t="s">
        <v>156</v>
      </c>
      <c r="K28" s="65"/>
      <c r="L28" s="65"/>
      <c r="M28" s="65"/>
      <c r="N28" s="66"/>
      <c r="Q28" s="36"/>
      <c r="V28" s="57"/>
      <c r="W28" s="57"/>
      <c r="X28" s="61"/>
      <c r="Y28" s="61"/>
      <c r="Z28" s="61"/>
      <c r="AA28" s="61"/>
      <c r="AB28" s="57"/>
      <c r="AC28" s="57"/>
      <c r="AD28" s="57"/>
      <c r="AE28" s="57"/>
      <c r="AF28" s="57"/>
      <c r="AG28" s="57"/>
      <c r="AH28" s="57"/>
    </row>
    <row r="29" spans="1:34" ht="11.1" customHeight="1" x14ac:dyDescent="0.25">
      <c r="A29" s="49"/>
      <c r="B29" s="68"/>
      <c r="C29" s="65"/>
      <c r="D29" s="67"/>
      <c r="E29" s="69"/>
      <c r="F29" s="67"/>
      <c r="G29" s="25"/>
      <c r="H29" s="46"/>
      <c r="I29" s="46"/>
      <c r="J29" s="68"/>
      <c r="K29" s="65"/>
      <c r="L29" s="65"/>
      <c r="M29" s="65"/>
      <c r="N29" s="66"/>
      <c r="Q29" s="36"/>
      <c r="V29" s="57"/>
      <c r="W29" s="57"/>
      <c r="X29" s="61"/>
      <c r="Y29" s="61"/>
      <c r="Z29" s="61"/>
      <c r="AA29" s="61"/>
      <c r="AB29" s="57"/>
      <c r="AC29" s="57"/>
      <c r="AD29" s="57"/>
      <c r="AE29" s="57"/>
      <c r="AF29" s="57"/>
      <c r="AG29" s="57"/>
      <c r="AH29" s="57"/>
    </row>
    <row r="30" spans="1:34" ht="11.1" customHeight="1" x14ac:dyDescent="0.25">
      <c r="A30" s="49" t="s">
        <v>120</v>
      </c>
      <c r="B30" s="68" t="s">
        <v>129</v>
      </c>
      <c r="C30" s="65"/>
      <c r="D30" s="67"/>
      <c r="E30" s="69" t="s">
        <v>130</v>
      </c>
      <c r="F30" s="67"/>
      <c r="G30" s="47" t="s">
        <v>131</v>
      </c>
      <c r="H30" s="46" t="s">
        <v>65</v>
      </c>
      <c r="I30" s="46" t="s">
        <v>124</v>
      </c>
      <c r="J30" s="68" t="s">
        <v>125</v>
      </c>
      <c r="K30" s="65"/>
      <c r="L30" s="65"/>
      <c r="M30" s="65"/>
      <c r="N30" s="66"/>
      <c r="Q30" s="36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</row>
    <row r="31" spans="1:34" ht="11.1" customHeight="1" x14ac:dyDescent="0.25">
      <c r="A31" s="23"/>
      <c r="B31" s="64"/>
      <c r="C31" s="65"/>
      <c r="D31" s="67"/>
      <c r="E31" s="65"/>
      <c r="F31" s="67"/>
      <c r="G31" s="25"/>
      <c r="H31" s="46"/>
      <c r="I31" s="46"/>
      <c r="J31" s="64"/>
      <c r="K31" s="65"/>
      <c r="L31" s="65"/>
      <c r="M31" s="65"/>
      <c r="N31" s="66"/>
      <c r="Q31" s="36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</row>
    <row r="32" spans="1:34" ht="11.1" customHeight="1" x14ac:dyDescent="0.25">
      <c r="A32" s="23"/>
      <c r="B32" s="64"/>
      <c r="C32" s="65"/>
      <c r="D32" s="67"/>
      <c r="E32" s="65"/>
      <c r="F32" s="67"/>
      <c r="G32" s="25"/>
      <c r="H32" s="46"/>
      <c r="I32" s="46"/>
      <c r="J32" s="64"/>
      <c r="K32" s="65"/>
      <c r="L32" s="65"/>
      <c r="M32" s="65"/>
      <c r="N32" s="66"/>
      <c r="Q32" s="36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</row>
    <row r="33" spans="1:14" ht="11.1" customHeight="1" x14ac:dyDescent="0.25">
      <c r="A33" s="23"/>
      <c r="B33" s="68" t="s">
        <v>39</v>
      </c>
      <c r="C33" s="65"/>
      <c r="D33" s="67"/>
      <c r="E33" s="64"/>
      <c r="F33" s="67"/>
      <c r="G33" s="25"/>
      <c r="H33" s="26"/>
      <c r="I33" s="26"/>
      <c r="J33" s="64"/>
      <c r="K33" s="65"/>
      <c r="L33" s="65"/>
      <c r="M33" s="65"/>
      <c r="N33" s="66"/>
    </row>
    <row r="34" spans="1:14" ht="11.1" customHeight="1" x14ac:dyDescent="0.25">
      <c r="A34" s="49" t="s">
        <v>36</v>
      </c>
      <c r="B34" s="68" t="s">
        <v>121</v>
      </c>
      <c r="C34" s="65"/>
      <c r="D34" s="67"/>
      <c r="E34" s="68" t="s">
        <v>122</v>
      </c>
      <c r="F34" s="67"/>
      <c r="G34" s="47" t="s">
        <v>123</v>
      </c>
      <c r="H34" s="46" t="s">
        <v>44</v>
      </c>
      <c r="I34" s="46" t="s">
        <v>124</v>
      </c>
      <c r="J34" s="68" t="s">
        <v>125</v>
      </c>
      <c r="K34" s="65"/>
      <c r="L34" s="65"/>
      <c r="M34" s="65"/>
      <c r="N34" s="66"/>
    </row>
    <row r="35" spans="1:14" ht="11.1" customHeight="1" x14ac:dyDescent="0.25">
      <c r="A35" s="49" t="s">
        <v>38</v>
      </c>
      <c r="B35" s="68" t="s">
        <v>126</v>
      </c>
      <c r="C35" s="65"/>
      <c r="D35" s="67"/>
      <c r="E35" s="68" t="s">
        <v>127</v>
      </c>
      <c r="F35" s="67"/>
      <c r="G35" s="47" t="s">
        <v>128</v>
      </c>
      <c r="H35" s="46" t="s">
        <v>44</v>
      </c>
      <c r="I35" s="46" t="s">
        <v>60</v>
      </c>
      <c r="J35" s="68" t="s">
        <v>61</v>
      </c>
      <c r="K35" s="65"/>
      <c r="L35" s="65"/>
      <c r="M35" s="65"/>
      <c r="N35" s="66"/>
    </row>
    <row r="36" spans="1:14" ht="11.1" customHeight="1" thickBot="1" x14ac:dyDescent="0.3">
      <c r="A36" s="28"/>
      <c r="B36" s="78"/>
      <c r="C36" s="74"/>
      <c r="D36" s="79"/>
      <c r="E36" s="78"/>
      <c r="F36" s="79"/>
      <c r="G36" s="25"/>
      <c r="H36" s="26"/>
      <c r="I36" s="26"/>
      <c r="J36" s="78"/>
      <c r="K36" s="74"/>
      <c r="L36" s="74"/>
      <c r="M36" s="74"/>
      <c r="N36" s="75"/>
    </row>
    <row r="37" spans="1:14" x14ac:dyDescent="0.25">
      <c r="A37" s="15" t="s">
        <v>2</v>
      </c>
      <c r="B37" s="14"/>
      <c r="C37" s="14"/>
      <c r="D37" s="14"/>
      <c r="E37" s="14"/>
      <c r="F37" s="16"/>
      <c r="G37" s="17"/>
      <c r="H37" s="17"/>
      <c r="I37" s="17"/>
    </row>
    <row r="38" spans="1:14" x14ac:dyDescent="0.25">
      <c r="B38" s="76" t="s">
        <v>29</v>
      </c>
      <c r="C38" s="76"/>
      <c r="D38" s="76"/>
      <c r="E38" s="76"/>
      <c r="F38" s="6"/>
      <c r="J38" s="76" t="s">
        <v>10</v>
      </c>
      <c r="K38" s="76"/>
      <c r="L38" s="76"/>
      <c r="M38" s="76"/>
    </row>
    <row r="39" spans="1:14" x14ac:dyDescent="0.25">
      <c r="B39" s="108" t="str">
        <f>IF(MASCHILE!B39="","",MASCHILE!B39)</f>
        <v>FEDERICO CURCIO</v>
      </c>
      <c r="C39" s="108"/>
      <c r="D39" s="108"/>
      <c r="E39" s="108"/>
      <c r="F39" s="18"/>
      <c r="J39" s="108" t="str">
        <f>IF(MASCHILE!K39="","",MASCHILE!K39)</f>
        <v>OLINDO REA</v>
      </c>
      <c r="K39" s="108"/>
      <c r="L39" s="108"/>
      <c r="M39" s="108"/>
    </row>
    <row r="40" spans="1:14" x14ac:dyDescent="0.25">
      <c r="B40" s="19"/>
      <c r="C40" s="19"/>
      <c r="D40" s="19"/>
      <c r="E40" s="19"/>
      <c r="F40" s="19"/>
      <c r="J40" s="19"/>
      <c r="K40" s="19"/>
      <c r="L40" s="19"/>
      <c r="M40" s="19"/>
    </row>
    <row r="41" spans="1:14" x14ac:dyDescent="0.25">
      <c r="B41" s="19"/>
      <c r="C41" s="19"/>
      <c r="D41" s="19"/>
      <c r="E41" s="19"/>
      <c r="F41" s="19"/>
      <c r="J41" s="19"/>
      <c r="K41" s="19"/>
      <c r="L41" s="19"/>
      <c r="M41" s="19"/>
    </row>
    <row r="42" spans="1:14" ht="13.8" thickBot="1" x14ac:dyDescent="0.3"/>
    <row r="43" spans="1:14" ht="24" customHeight="1" x14ac:dyDescent="0.25">
      <c r="A43" s="11" t="s">
        <v>8</v>
      </c>
      <c r="B43" s="85" t="s">
        <v>17</v>
      </c>
      <c r="C43" s="86"/>
      <c r="D43" s="86"/>
      <c r="E43" s="86" t="s">
        <v>16</v>
      </c>
      <c r="F43" s="82"/>
      <c r="G43" s="13" t="s">
        <v>9</v>
      </c>
      <c r="H43" s="12" t="s">
        <v>0</v>
      </c>
      <c r="I43" s="20" t="s">
        <v>5</v>
      </c>
      <c r="J43" s="82" t="s">
        <v>1</v>
      </c>
      <c r="K43" s="83"/>
      <c r="L43" s="83"/>
      <c r="M43" s="83"/>
      <c r="N43" s="84"/>
    </row>
    <row r="44" spans="1:14" ht="11.1" customHeight="1" x14ac:dyDescent="0.25">
      <c r="A44" s="21"/>
      <c r="B44" s="109"/>
      <c r="C44" s="102"/>
      <c r="D44" s="88"/>
      <c r="E44" s="102"/>
      <c r="F44" s="88"/>
      <c r="G44" s="45"/>
      <c r="H44" s="22"/>
      <c r="I44" s="37"/>
      <c r="J44" s="88"/>
      <c r="K44" s="106"/>
      <c r="L44" s="106"/>
      <c r="M44" s="106"/>
      <c r="N44" s="107"/>
    </row>
    <row r="45" spans="1:14" ht="11.1" customHeight="1" x14ac:dyDescent="0.25">
      <c r="A45" s="23"/>
      <c r="B45" s="64"/>
      <c r="C45" s="65"/>
      <c r="D45" s="67"/>
      <c r="E45" s="65"/>
      <c r="F45" s="67"/>
      <c r="G45" s="27"/>
      <c r="H45" s="24"/>
      <c r="I45" s="26"/>
      <c r="J45" s="64"/>
      <c r="K45" s="65"/>
      <c r="L45" s="65"/>
      <c r="M45" s="65"/>
      <c r="N45" s="66"/>
    </row>
    <row r="46" spans="1:14" ht="11.1" customHeight="1" x14ac:dyDescent="0.25">
      <c r="A46" s="23"/>
      <c r="B46" s="64"/>
      <c r="C46" s="65"/>
      <c r="D46" s="67"/>
      <c r="E46" s="65"/>
      <c r="F46" s="67"/>
      <c r="G46" s="27"/>
      <c r="H46" s="24"/>
      <c r="I46" s="26"/>
      <c r="J46" s="64"/>
      <c r="K46" s="65"/>
      <c r="L46" s="65"/>
      <c r="M46" s="65"/>
      <c r="N46" s="66"/>
    </row>
    <row r="47" spans="1:14" ht="11.1" customHeight="1" x14ac:dyDescent="0.25">
      <c r="A47" s="23"/>
      <c r="B47" s="64"/>
      <c r="C47" s="65"/>
      <c r="D47" s="67"/>
      <c r="E47" s="65"/>
      <c r="F47" s="67"/>
      <c r="G47" s="27"/>
      <c r="H47" s="24"/>
      <c r="I47" s="26"/>
      <c r="J47" s="64"/>
      <c r="K47" s="65"/>
      <c r="L47" s="65"/>
      <c r="M47" s="65"/>
      <c r="N47" s="66"/>
    </row>
    <row r="48" spans="1:14" ht="11.1" customHeight="1" x14ac:dyDescent="0.25">
      <c r="A48" s="23"/>
      <c r="B48" s="64"/>
      <c r="C48" s="65"/>
      <c r="D48" s="67"/>
      <c r="E48" s="65"/>
      <c r="F48" s="67"/>
      <c r="G48" s="27"/>
      <c r="H48" s="24"/>
      <c r="I48" s="26"/>
      <c r="J48" s="64"/>
      <c r="K48" s="65"/>
      <c r="L48" s="65"/>
      <c r="M48" s="65"/>
      <c r="N48" s="66"/>
    </row>
    <row r="49" spans="1:14" ht="11.1" customHeight="1" x14ac:dyDescent="0.25">
      <c r="A49" s="23"/>
      <c r="B49" s="64"/>
      <c r="C49" s="65"/>
      <c r="D49" s="67"/>
      <c r="E49" s="65"/>
      <c r="F49" s="67"/>
      <c r="G49" s="27"/>
      <c r="H49" s="24"/>
      <c r="I49" s="26"/>
      <c r="J49" s="64"/>
      <c r="K49" s="65"/>
      <c r="L49" s="65"/>
      <c r="M49" s="65"/>
      <c r="N49" s="66"/>
    </row>
    <row r="50" spans="1:14" ht="11.1" customHeight="1" x14ac:dyDescent="0.25">
      <c r="A50" s="23"/>
      <c r="B50" s="64"/>
      <c r="C50" s="65"/>
      <c r="D50" s="67"/>
      <c r="E50" s="65"/>
      <c r="F50" s="67"/>
      <c r="G50" s="27"/>
      <c r="H50" s="24"/>
      <c r="I50" s="26"/>
      <c r="J50" s="64"/>
      <c r="K50" s="65"/>
      <c r="L50" s="65"/>
      <c r="M50" s="65"/>
      <c r="N50" s="66"/>
    </row>
    <row r="51" spans="1:14" ht="11.1" customHeight="1" x14ac:dyDescent="0.25">
      <c r="A51" s="23"/>
      <c r="B51" s="64"/>
      <c r="C51" s="65"/>
      <c r="D51" s="67"/>
      <c r="E51" s="65"/>
      <c r="F51" s="67"/>
      <c r="G51" s="27"/>
      <c r="H51" s="26"/>
      <c r="I51" s="26"/>
      <c r="J51" s="64"/>
      <c r="K51" s="65"/>
      <c r="L51" s="65"/>
      <c r="M51" s="65"/>
      <c r="N51" s="66"/>
    </row>
    <row r="52" spans="1:14" ht="11.1" customHeight="1" x14ac:dyDescent="0.25">
      <c r="A52" s="23"/>
      <c r="B52" s="64"/>
      <c r="C52" s="65"/>
      <c r="D52" s="67"/>
      <c r="E52" s="65"/>
      <c r="F52" s="67"/>
      <c r="G52" s="27"/>
      <c r="H52" s="26"/>
      <c r="I52" s="26"/>
      <c r="J52" s="64"/>
      <c r="K52" s="65"/>
      <c r="L52" s="65"/>
      <c r="M52" s="65"/>
      <c r="N52" s="66"/>
    </row>
    <row r="53" spans="1:14" ht="11.1" customHeight="1" x14ac:dyDescent="0.25">
      <c r="A53" s="23"/>
      <c r="B53" s="64"/>
      <c r="C53" s="65"/>
      <c r="D53" s="67"/>
      <c r="E53" s="65"/>
      <c r="F53" s="67"/>
      <c r="G53" s="27"/>
      <c r="H53" s="24"/>
      <c r="I53" s="32"/>
      <c r="J53" s="65"/>
      <c r="K53" s="65"/>
      <c r="L53" s="65"/>
      <c r="M53" s="65"/>
      <c r="N53" s="66"/>
    </row>
    <row r="54" spans="1:14" ht="11.1" customHeight="1" x14ac:dyDescent="0.25">
      <c r="A54" s="23"/>
      <c r="B54" s="64"/>
      <c r="C54" s="65"/>
      <c r="D54" s="67"/>
      <c r="E54" s="65"/>
      <c r="F54" s="67"/>
      <c r="G54" s="27"/>
      <c r="H54" s="24"/>
      <c r="I54" s="26"/>
      <c r="J54" s="64"/>
      <c r="K54" s="65"/>
      <c r="L54" s="65"/>
      <c r="M54" s="65"/>
      <c r="N54" s="66"/>
    </row>
    <row r="55" spans="1:14" ht="11.1" customHeight="1" x14ac:dyDescent="0.25">
      <c r="A55" s="23"/>
      <c r="B55" s="64"/>
      <c r="C55" s="65"/>
      <c r="D55" s="67"/>
      <c r="E55" s="65"/>
      <c r="F55" s="67"/>
      <c r="G55" s="27"/>
      <c r="H55" s="26"/>
      <c r="I55" s="26"/>
      <c r="J55" s="64"/>
      <c r="K55" s="65"/>
      <c r="L55" s="65"/>
      <c r="M55" s="65"/>
      <c r="N55" s="66"/>
    </row>
    <row r="56" spans="1:14" ht="11.1" customHeight="1" x14ac:dyDescent="0.25">
      <c r="A56" s="23"/>
      <c r="B56" s="64"/>
      <c r="C56" s="65"/>
      <c r="D56" s="67"/>
      <c r="E56" s="65"/>
      <c r="F56" s="67"/>
      <c r="G56" s="27"/>
      <c r="H56" s="24"/>
      <c r="I56" s="26"/>
      <c r="J56" s="64"/>
      <c r="K56" s="65"/>
      <c r="L56" s="65"/>
      <c r="M56" s="65"/>
      <c r="N56" s="66"/>
    </row>
    <row r="57" spans="1:14" ht="11.1" customHeight="1" x14ac:dyDescent="0.25">
      <c r="A57" s="23"/>
      <c r="B57" s="64"/>
      <c r="C57" s="65"/>
      <c r="D57" s="67"/>
      <c r="E57" s="65"/>
      <c r="F57" s="67"/>
      <c r="G57" s="27"/>
      <c r="H57" s="24"/>
      <c r="I57" s="26"/>
      <c r="J57" s="64"/>
      <c r="K57" s="65"/>
      <c r="L57" s="65"/>
      <c r="M57" s="65"/>
      <c r="N57" s="66"/>
    </row>
    <row r="58" spans="1:14" ht="11.1" customHeight="1" x14ac:dyDescent="0.25">
      <c r="A58" s="23"/>
      <c r="B58" s="64"/>
      <c r="C58" s="65"/>
      <c r="D58" s="67"/>
      <c r="E58" s="65"/>
      <c r="F58" s="67"/>
      <c r="G58" s="27"/>
      <c r="H58" s="24"/>
      <c r="I58" s="26"/>
      <c r="J58" s="64"/>
      <c r="K58" s="65"/>
      <c r="L58" s="65"/>
      <c r="M58" s="65"/>
      <c r="N58" s="66"/>
    </row>
    <row r="59" spans="1:14" ht="11.1" customHeight="1" x14ac:dyDescent="0.25">
      <c r="A59" s="23"/>
      <c r="B59" s="64"/>
      <c r="C59" s="65"/>
      <c r="D59" s="67"/>
      <c r="E59" s="65"/>
      <c r="F59" s="67"/>
      <c r="G59" s="27"/>
      <c r="H59" s="24"/>
      <c r="I59" s="26"/>
      <c r="J59" s="64"/>
      <c r="K59" s="65"/>
      <c r="L59" s="65"/>
      <c r="M59" s="65"/>
      <c r="N59" s="66"/>
    </row>
    <row r="60" spans="1:14" ht="11.1" customHeight="1" x14ac:dyDescent="0.25">
      <c r="A60" s="23"/>
      <c r="B60" s="64"/>
      <c r="C60" s="65"/>
      <c r="D60" s="67"/>
      <c r="E60" s="65"/>
      <c r="F60" s="67"/>
      <c r="G60" s="27"/>
      <c r="H60" s="24"/>
      <c r="I60" s="26"/>
      <c r="J60" s="64"/>
      <c r="K60" s="65"/>
      <c r="L60" s="65"/>
      <c r="M60" s="65"/>
      <c r="N60" s="66"/>
    </row>
    <row r="61" spans="1:14" ht="11.1" customHeight="1" x14ac:dyDescent="0.25">
      <c r="A61" s="23"/>
      <c r="B61" s="64"/>
      <c r="C61" s="65"/>
      <c r="D61" s="67"/>
      <c r="E61" s="65"/>
      <c r="F61" s="67"/>
      <c r="G61" s="27"/>
      <c r="H61" s="24"/>
      <c r="I61" s="26"/>
      <c r="J61" s="64"/>
      <c r="K61" s="65"/>
      <c r="L61" s="65"/>
      <c r="M61" s="65"/>
      <c r="N61" s="66"/>
    </row>
    <row r="62" spans="1:14" ht="11.1" customHeight="1" x14ac:dyDescent="0.25">
      <c r="A62" s="23"/>
      <c r="B62" s="64"/>
      <c r="C62" s="65"/>
      <c r="D62" s="67"/>
      <c r="E62" s="65"/>
      <c r="F62" s="67"/>
      <c r="G62" s="27"/>
      <c r="H62" s="26"/>
      <c r="I62" s="26"/>
      <c r="J62" s="64"/>
      <c r="K62" s="65"/>
      <c r="L62" s="65"/>
      <c r="M62" s="65"/>
      <c r="N62" s="66"/>
    </row>
    <row r="63" spans="1:14" ht="11.1" customHeight="1" x14ac:dyDescent="0.25">
      <c r="A63" s="23"/>
      <c r="B63" s="64"/>
      <c r="C63" s="65"/>
      <c r="D63" s="67"/>
      <c r="E63" s="65"/>
      <c r="F63" s="67"/>
      <c r="G63" s="27"/>
      <c r="H63" s="24"/>
      <c r="I63" s="32"/>
      <c r="J63" s="65"/>
      <c r="K63" s="65"/>
      <c r="L63" s="65"/>
      <c r="M63" s="65"/>
      <c r="N63" s="66"/>
    </row>
    <row r="64" spans="1:14" ht="11.1" customHeight="1" x14ac:dyDescent="0.25">
      <c r="A64" s="23"/>
      <c r="B64" s="64"/>
      <c r="C64" s="65"/>
      <c r="D64" s="67"/>
      <c r="E64" s="65"/>
      <c r="F64" s="67"/>
      <c r="G64" s="27"/>
      <c r="H64" s="24"/>
      <c r="I64" s="32"/>
      <c r="J64" s="65"/>
      <c r="K64" s="65"/>
      <c r="L64" s="65"/>
      <c r="M64" s="65"/>
      <c r="N64" s="66"/>
    </row>
    <row r="65" spans="1:14" ht="11.1" customHeight="1" x14ac:dyDescent="0.25">
      <c r="A65" s="23"/>
      <c r="B65" s="64"/>
      <c r="C65" s="65"/>
      <c r="D65" s="67"/>
      <c r="E65" s="65"/>
      <c r="F65" s="67"/>
      <c r="G65" s="27"/>
      <c r="H65" s="24"/>
      <c r="I65" s="32"/>
      <c r="J65" s="65"/>
      <c r="K65" s="65"/>
      <c r="L65" s="65"/>
      <c r="M65" s="65"/>
      <c r="N65" s="66"/>
    </row>
    <row r="66" spans="1:14" ht="11.1" customHeight="1" x14ac:dyDescent="0.25">
      <c r="A66" s="23"/>
      <c r="B66" s="64"/>
      <c r="C66" s="65"/>
      <c r="D66" s="67"/>
      <c r="E66" s="65"/>
      <c r="F66" s="67"/>
      <c r="G66" s="27"/>
      <c r="H66" s="24"/>
      <c r="I66" s="32"/>
      <c r="J66" s="104"/>
      <c r="K66" s="104"/>
      <c r="L66" s="104"/>
      <c r="M66" s="104"/>
      <c r="N66" s="105"/>
    </row>
    <row r="67" spans="1:14" ht="11.1" customHeight="1" x14ac:dyDescent="0.25">
      <c r="A67" s="23"/>
      <c r="B67" s="64"/>
      <c r="C67" s="65"/>
      <c r="D67" s="67"/>
      <c r="E67" s="65"/>
      <c r="F67" s="67"/>
      <c r="G67" s="27"/>
      <c r="H67" s="24"/>
      <c r="I67" s="32"/>
      <c r="J67" s="104"/>
      <c r="K67" s="104"/>
      <c r="L67" s="104"/>
      <c r="M67" s="104"/>
      <c r="N67" s="105"/>
    </row>
    <row r="68" spans="1:14" ht="11.1" customHeight="1" x14ac:dyDescent="0.25">
      <c r="A68" s="23"/>
      <c r="B68" s="64"/>
      <c r="C68" s="65"/>
      <c r="D68" s="67"/>
      <c r="E68" s="65"/>
      <c r="F68" s="67"/>
      <c r="G68" s="27"/>
      <c r="H68" s="24"/>
      <c r="I68" s="32"/>
      <c r="J68" s="104"/>
      <c r="K68" s="104"/>
      <c r="L68" s="104"/>
      <c r="M68" s="104"/>
      <c r="N68" s="105"/>
    </row>
    <row r="69" spans="1:14" ht="11.1" customHeight="1" x14ac:dyDescent="0.25">
      <c r="A69" s="23"/>
      <c r="B69" s="64"/>
      <c r="C69" s="65"/>
      <c r="D69" s="67"/>
      <c r="E69" s="65"/>
      <c r="F69" s="67"/>
      <c r="G69" s="27"/>
      <c r="H69" s="24"/>
      <c r="I69" s="32"/>
      <c r="J69" s="104"/>
      <c r="K69" s="104"/>
      <c r="L69" s="104"/>
      <c r="M69" s="104"/>
      <c r="N69" s="105"/>
    </row>
    <row r="70" spans="1:14" ht="11.1" customHeight="1" x14ac:dyDescent="0.25">
      <c r="A70" s="23"/>
      <c r="B70" s="64"/>
      <c r="C70" s="65"/>
      <c r="D70" s="67"/>
      <c r="E70" s="65"/>
      <c r="F70" s="67"/>
      <c r="G70" s="27"/>
      <c r="H70" s="24"/>
      <c r="I70" s="32"/>
      <c r="J70" s="104"/>
      <c r="K70" s="104"/>
      <c r="L70" s="104"/>
      <c r="M70" s="104"/>
      <c r="N70" s="105"/>
    </row>
    <row r="71" spans="1:14" ht="11.1" customHeight="1" x14ac:dyDescent="0.25">
      <c r="A71" s="23"/>
      <c r="B71" s="64"/>
      <c r="C71" s="65"/>
      <c r="D71" s="67"/>
      <c r="E71" s="65"/>
      <c r="F71" s="67"/>
      <c r="G71" s="27"/>
      <c r="H71" s="24"/>
      <c r="I71" s="32"/>
      <c r="J71" s="104"/>
      <c r="K71" s="104"/>
      <c r="L71" s="104"/>
      <c r="M71" s="104"/>
      <c r="N71" s="105"/>
    </row>
    <row r="72" spans="1:14" ht="11.1" customHeight="1" x14ac:dyDescent="0.25">
      <c r="A72" s="23"/>
      <c r="B72" s="64"/>
      <c r="C72" s="65"/>
      <c r="D72" s="67"/>
      <c r="E72" s="65"/>
      <c r="F72" s="67"/>
      <c r="G72" s="27"/>
      <c r="H72" s="24"/>
      <c r="I72" s="32"/>
      <c r="J72" s="104"/>
      <c r="K72" s="104"/>
      <c r="L72" s="104"/>
      <c r="M72" s="104"/>
      <c r="N72" s="105"/>
    </row>
    <row r="73" spans="1:14" ht="11.1" customHeight="1" x14ac:dyDescent="0.25">
      <c r="A73" s="23"/>
      <c r="B73" s="64"/>
      <c r="C73" s="65"/>
      <c r="D73" s="67"/>
      <c r="E73" s="65"/>
      <c r="F73" s="67"/>
      <c r="G73" s="27"/>
      <c r="H73" s="24"/>
      <c r="I73" s="32"/>
      <c r="J73" s="65"/>
      <c r="K73" s="65"/>
      <c r="L73" s="65"/>
      <c r="M73" s="65"/>
      <c r="N73" s="66"/>
    </row>
    <row r="74" spans="1:14" ht="11.1" customHeight="1" x14ac:dyDescent="0.25">
      <c r="A74" s="23"/>
      <c r="B74" s="64"/>
      <c r="C74" s="65"/>
      <c r="D74" s="67"/>
      <c r="E74" s="65"/>
      <c r="F74" s="67"/>
      <c r="G74" s="27"/>
      <c r="H74" s="24"/>
      <c r="I74" s="32"/>
      <c r="J74" s="65"/>
      <c r="K74" s="65"/>
      <c r="L74" s="65"/>
      <c r="M74" s="65"/>
      <c r="N74" s="66"/>
    </row>
    <row r="75" spans="1:14" ht="11.1" customHeight="1" thickBot="1" x14ac:dyDescent="0.3">
      <c r="A75" s="28"/>
      <c r="B75" s="78"/>
      <c r="C75" s="74"/>
      <c r="D75" s="79"/>
      <c r="E75" s="74"/>
      <c r="F75" s="79"/>
      <c r="G75" s="44"/>
      <c r="H75" s="29"/>
      <c r="I75" s="33"/>
      <c r="J75" s="74"/>
      <c r="K75" s="74"/>
      <c r="L75" s="74"/>
      <c r="M75" s="74"/>
      <c r="N75" s="75"/>
    </row>
    <row r="76" spans="1:14" x14ac:dyDescent="0.25">
      <c r="A76" s="15" t="s">
        <v>2</v>
      </c>
      <c r="B76" s="14"/>
      <c r="C76" s="14"/>
      <c r="D76" s="14"/>
      <c r="E76" s="14"/>
      <c r="F76" s="16"/>
      <c r="G76" s="14"/>
      <c r="H76" s="14"/>
      <c r="I76" s="14"/>
    </row>
    <row r="77" spans="1:14" x14ac:dyDescent="0.25">
      <c r="B77" s="76" t="s">
        <v>29</v>
      </c>
      <c r="C77" s="76"/>
      <c r="D77" s="76"/>
      <c r="E77" s="76"/>
      <c r="F77" s="6"/>
      <c r="J77" s="76" t="s">
        <v>10</v>
      </c>
      <c r="K77" s="76"/>
      <c r="L77" s="76"/>
      <c r="M77" s="76"/>
    </row>
    <row r="78" spans="1:14" x14ac:dyDescent="0.25">
      <c r="B78" s="77" t="str">
        <f>IF(B39="","",B39)</f>
        <v>FEDERICO CURCIO</v>
      </c>
      <c r="C78" s="77"/>
      <c r="D78" s="77"/>
      <c r="E78" s="77"/>
      <c r="F78" s="18"/>
      <c r="J78" s="77" t="str">
        <f>IF(J39="","",J39)</f>
        <v>OLINDO REA</v>
      </c>
      <c r="K78" s="77"/>
      <c r="L78" s="77"/>
      <c r="M78" s="77"/>
    </row>
  </sheetData>
  <sheetProtection password="BF88" sheet="1"/>
  <protectedRanges>
    <protectedRange sqref="D9:K9" name="Intervallo6"/>
    <protectedRange sqref="A13:H36 J13:N36 I13:I15 I17:I36" name="Intervallo5"/>
    <protectedRange sqref="A44:N75" name="Intervallo8_1"/>
  </protectedRanges>
  <mergeCells count="194">
    <mergeCell ref="J13:N13"/>
    <mergeCell ref="J14:N14"/>
    <mergeCell ref="B13:D13"/>
    <mergeCell ref="E13:F13"/>
    <mergeCell ref="B75:D75"/>
    <mergeCell ref="E75:F75"/>
    <mergeCell ref="B73:D73"/>
    <mergeCell ref="E73:F73"/>
    <mergeCell ref="B74:D74"/>
    <mergeCell ref="E74:F74"/>
    <mergeCell ref="B14:D14"/>
    <mergeCell ref="E14:F14"/>
    <mergeCell ref="E28:F28"/>
    <mergeCell ref="J28:N28"/>
    <mergeCell ref="B29:D29"/>
    <mergeCell ref="E29:F29"/>
    <mergeCell ref="J29:N29"/>
    <mergeCell ref="B21:D21"/>
    <mergeCell ref="E21:F21"/>
    <mergeCell ref="J21:N21"/>
    <mergeCell ref="B22:D22"/>
    <mergeCell ref="E22:F22"/>
    <mergeCell ref="J22:N22"/>
    <mergeCell ref="B23:D23"/>
    <mergeCell ref="A4:C4"/>
    <mergeCell ref="D4:F4"/>
    <mergeCell ref="B12:D12"/>
    <mergeCell ref="E12:F12"/>
    <mergeCell ref="B9:C9"/>
    <mergeCell ref="B10:C10"/>
    <mergeCell ref="A5:C5"/>
    <mergeCell ref="D5:F5"/>
    <mergeCell ref="H4:L4"/>
    <mergeCell ref="H5:I5"/>
    <mergeCell ref="J5:N5"/>
    <mergeCell ref="B7:C7"/>
    <mergeCell ref="J12:N12"/>
    <mergeCell ref="J17:N17"/>
    <mergeCell ref="J18:N18"/>
    <mergeCell ref="B17:D17"/>
    <mergeCell ref="E17:F17"/>
    <mergeCell ref="B18:D18"/>
    <mergeCell ref="E18:F18"/>
    <mergeCell ref="J15:N15"/>
    <mergeCell ref="J16:N16"/>
    <mergeCell ref="B16:D16"/>
    <mergeCell ref="E16:F16"/>
    <mergeCell ref="B15:D15"/>
    <mergeCell ref="E15:F15"/>
    <mergeCell ref="J30:N30"/>
    <mergeCell ref="B30:D30"/>
    <mergeCell ref="E30:F30"/>
    <mergeCell ref="J19:N19"/>
    <mergeCell ref="J20:N20"/>
    <mergeCell ref="B19:D19"/>
    <mergeCell ref="E19:F19"/>
    <mergeCell ref="B20:D20"/>
    <mergeCell ref="E20:F20"/>
    <mergeCell ref="B28:D28"/>
    <mergeCell ref="E23:F23"/>
    <mergeCell ref="J23:N23"/>
    <mergeCell ref="B24:D24"/>
    <mergeCell ref="E24:F24"/>
    <mergeCell ref="J24:N24"/>
    <mergeCell ref="B27:D27"/>
    <mergeCell ref="E27:F27"/>
    <mergeCell ref="J27:N27"/>
    <mergeCell ref="B25:D25"/>
    <mergeCell ref="E25:F25"/>
    <mergeCell ref="J25:N25"/>
    <mergeCell ref="B26:D26"/>
    <mergeCell ref="E26:F26"/>
    <mergeCell ref="J26:N26"/>
    <mergeCell ref="J43:N43"/>
    <mergeCell ref="J33:N33"/>
    <mergeCell ref="J34:N34"/>
    <mergeCell ref="B33:D33"/>
    <mergeCell ref="E33:F33"/>
    <mergeCell ref="B34:D34"/>
    <mergeCell ref="E34:F34"/>
    <mergeCell ref="J31:N31"/>
    <mergeCell ref="J32:N32"/>
    <mergeCell ref="B31:D31"/>
    <mergeCell ref="E31:F31"/>
    <mergeCell ref="B32:D32"/>
    <mergeCell ref="E32:F32"/>
    <mergeCell ref="J48:N48"/>
    <mergeCell ref="J49:N49"/>
    <mergeCell ref="B48:D48"/>
    <mergeCell ref="E48:F48"/>
    <mergeCell ref="B49:D49"/>
    <mergeCell ref="E49:F49"/>
    <mergeCell ref="J35:N35"/>
    <mergeCell ref="J36:N36"/>
    <mergeCell ref="B35:D35"/>
    <mergeCell ref="E35:F35"/>
    <mergeCell ref="B36:D36"/>
    <mergeCell ref="E36:F36"/>
    <mergeCell ref="E44:F44"/>
    <mergeCell ref="B45:D45"/>
    <mergeCell ref="E45:F45"/>
    <mergeCell ref="B38:E38"/>
    <mergeCell ref="J44:N44"/>
    <mergeCell ref="J45:N45"/>
    <mergeCell ref="J38:M38"/>
    <mergeCell ref="B39:E39"/>
    <mergeCell ref="J39:M39"/>
    <mergeCell ref="B43:D43"/>
    <mergeCell ref="E43:F43"/>
    <mergeCell ref="B44:D44"/>
    <mergeCell ref="J46:N46"/>
    <mergeCell ref="J47:N47"/>
    <mergeCell ref="B47:D47"/>
    <mergeCell ref="E47:F47"/>
    <mergeCell ref="B46:D46"/>
    <mergeCell ref="E46:F46"/>
    <mergeCell ref="J54:N54"/>
    <mergeCell ref="J55:N55"/>
    <mergeCell ref="B54:D54"/>
    <mergeCell ref="E54:F54"/>
    <mergeCell ref="B55:D55"/>
    <mergeCell ref="E55:F55"/>
    <mergeCell ref="J52:N52"/>
    <mergeCell ref="J53:N53"/>
    <mergeCell ref="B52:D52"/>
    <mergeCell ref="E52:F52"/>
    <mergeCell ref="B53:D53"/>
    <mergeCell ref="E53:F53"/>
    <mergeCell ref="J50:N50"/>
    <mergeCell ref="J51:N51"/>
    <mergeCell ref="B50:D50"/>
    <mergeCell ref="E50:F50"/>
    <mergeCell ref="B51:D51"/>
    <mergeCell ref="E51:F51"/>
    <mergeCell ref="J58:N58"/>
    <mergeCell ref="J59:N59"/>
    <mergeCell ref="B58:D58"/>
    <mergeCell ref="E58:F58"/>
    <mergeCell ref="B59:D59"/>
    <mergeCell ref="E59:F59"/>
    <mergeCell ref="J56:N56"/>
    <mergeCell ref="J57:N57"/>
    <mergeCell ref="B56:D56"/>
    <mergeCell ref="E56:F56"/>
    <mergeCell ref="B57:D57"/>
    <mergeCell ref="E57:F57"/>
    <mergeCell ref="J62:N62"/>
    <mergeCell ref="J63:N63"/>
    <mergeCell ref="B62:D62"/>
    <mergeCell ref="E62:F62"/>
    <mergeCell ref="B63:D63"/>
    <mergeCell ref="E63:F63"/>
    <mergeCell ref="J60:N60"/>
    <mergeCell ref="J61:N61"/>
    <mergeCell ref="B60:D60"/>
    <mergeCell ref="E60:F60"/>
    <mergeCell ref="B61:D61"/>
    <mergeCell ref="E61:F61"/>
    <mergeCell ref="J66:N66"/>
    <mergeCell ref="J67:N67"/>
    <mergeCell ref="B66:D66"/>
    <mergeCell ref="E66:F66"/>
    <mergeCell ref="B67:D67"/>
    <mergeCell ref="E67:F67"/>
    <mergeCell ref="J64:N64"/>
    <mergeCell ref="J65:N65"/>
    <mergeCell ref="B64:D64"/>
    <mergeCell ref="E64:F64"/>
    <mergeCell ref="B65:D65"/>
    <mergeCell ref="E65:F65"/>
    <mergeCell ref="X10:Y10"/>
    <mergeCell ref="Z10:AA10"/>
    <mergeCell ref="B78:E78"/>
    <mergeCell ref="J78:M78"/>
    <mergeCell ref="B72:D72"/>
    <mergeCell ref="E72:F72"/>
    <mergeCell ref="B77:E77"/>
    <mergeCell ref="J77:M77"/>
    <mergeCell ref="J74:N74"/>
    <mergeCell ref="J72:N72"/>
    <mergeCell ref="J73:N73"/>
    <mergeCell ref="J75:N75"/>
    <mergeCell ref="J70:N70"/>
    <mergeCell ref="J71:N71"/>
    <mergeCell ref="B70:D70"/>
    <mergeCell ref="E70:F70"/>
    <mergeCell ref="B71:D71"/>
    <mergeCell ref="E71:F71"/>
    <mergeCell ref="J68:N68"/>
    <mergeCell ref="J69:N69"/>
    <mergeCell ref="B68:D68"/>
    <mergeCell ref="E68:F68"/>
    <mergeCell ref="B69:D69"/>
    <mergeCell ref="E69:F69"/>
  </mergeCells>
  <phoneticPr fontId="0" type="noConversion"/>
  <pageMargins left="0.75" right="0.75" top="1" bottom="1" header="0.5" footer="0.5"/>
  <pageSetup paperSize="9" orientation="landscape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0BCA4EA8E998F4F9F13FFB1C955B06A" ma:contentTypeVersion="0" ma:contentTypeDescription="Creare un nuovo documento." ma:contentTypeScope="" ma:versionID="4edabb0f2092664a4dc181a2c308787e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0d2e77758fb72f874bba2507726551f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92FD4C-B363-453D-995E-27DEFE5CF6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43197E-58BC-4EED-94FB-CB372B780158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MASCHILE</vt:lpstr>
      <vt:lpstr>FEMMINILE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fijlkam</dc:creator>
  <cp:lastModifiedBy>LENOVO</cp:lastModifiedBy>
  <cp:lastPrinted>2025-04-05T14:33:47Z</cp:lastPrinted>
  <dcterms:created xsi:type="dcterms:W3CDTF">2007-09-14T09:31:11Z</dcterms:created>
  <dcterms:modified xsi:type="dcterms:W3CDTF">2025-04-05T14:35:57Z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0x010100F0BCA4EA8E998F4F9F13FFB1C955B06A</vt:lpwstr>
  </property>
</Properties>
</file>